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dsmith\presentations\202207_curves\"/>
    </mc:Choice>
  </mc:AlternateContent>
  <xr:revisionPtr revIDLastSave="0" documentId="13_ncr:1_{A399DDA7-EB11-46D6-B5BC-6CF9B947CF62}" xr6:coauthVersionLast="47" xr6:coauthVersionMax="47" xr10:uidLastSave="{00000000-0000-0000-0000-000000000000}"/>
  <bookViews>
    <workbookView xWindow="4350" yWindow="2400" windowWidth="24525" windowHeight="15870" activeTab="3" xr2:uid="{83731509-43FF-4FE3-8C70-960C6AE1CE7D}"/>
  </bookViews>
  <sheets>
    <sheet name="Basic Parabola" sheetId="4" r:id="rId1"/>
    <sheet name="Sine Wave" sheetId="5" r:id="rId2"/>
    <sheet name="Physics" sheetId="2" r:id="rId3"/>
    <sheet name="Bezi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2" l="1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B23" i="5"/>
  <c r="B24" i="5"/>
  <c r="B25" i="5"/>
  <c r="B26" i="5"/>
  <c r="B27" i="5"/>
  <c r="B28" i="5"/>
  <c r="B29" i="5"/>
  <c r="B30" i="5"/>
  <c r="B31" i="5"/>
  <c r="B32" i="5"/>
  <c r="B33" i="5"/>
  <c r="C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" i="5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" i="4"/>
  <c r="G11" i="2"/>
  <c r="G19" i="2"/>
  <c r="J9" i="3"/>
  <c r="J10" i="3"/>
  <c r="J11" i="3"/>
  <c r="J12" i="3"/>
  <c r="J13" i="3"/>
  <c r="J14" i="3"/>
  <c r="J15" i="3"/>
  <c r="J16" i="3"/>
  <c r="J17" i="3"/>
  <c r="J18" i="3"/>
  <c r="J8" i="3"/>
  <c r="I9" i="3"/>
  <c r="I10" i="3"/>
  <c r="I11" i="3"/>
  <c r="I12" i="3"/>
  <c r="I13" i="3"/>
  <c r="I14" i="3"/>
  <c r="I15" i="3"/>
  <c r="I16" i="3"/>
  <c r="I17" i="3"/>
  <c r="I18" i="3"/>
  <c r="I8" i="3"/>
  <c r="G9" i="3"/>
  <c r="G10" i="3"/>
  <c r="G11" i="3"/>
  <c r="G12" i="3"/>
  <c r="G13" i="3"/>
  <c r="G14" i="3"/>
  <c r="G15" i="3"/>
  <c r="G16" i="3"/>
  <c r="G17" i="3"/>
  <c r="G18" i="3"/>
  <c r="G8" i="3"/>
  <c r="F9" i="3"/>
  <c r="F10" i="3"/>
  <c r="F11" i="3"/>
  <c r="F12" i="3"/>
  <c r="F13" i="3"/>
  <c r="F14" i="3"/>
  <c r="F15" i="3"/>
  <c r="F16" i="3"/>
  <c r="F17" i="3"/>
  <c r="F18" i="3"/>
  <c r="F8" i="3"/>
  <c r="B9" i="3"/>
  <c r="B10" i="3"/>
  <c r="B11" i="3"/>
  <c r="B12" i="3"/>
  <c r="B13" i="3"/>
  <c r="B14" i="3"/>
  <c r="B15" i="3"/>
  <c r="B16" i="3"/>
  <c r="B17" i="3"/>
  <c r="B18" i="3"/>
  <c r="B8" i="3"/>
  <c r="D9" i="3"/>
  <c r="D10" i="3"/>
  <c r="D11" i="3"/>
  <c r="D12" i="3"/>
  <c r="D13" i="3"/>
  <c r="D14" i="3"/>
  <c r="D15" i="3"/>
  <c r="D16" i="3"/>
  <c r="D17" i="3"/>
  <c r="D18" i="3"/>
  <c r="D8" i="3"/>
  <c r="C9" i="3"/>
  <c r="C10" i="3"/>
  <c r="C11" i="3"/>
  <c r="C12" i="3"/>
  <c r="C13" i="3"/>
  <c r="C14" i="3"/>
  <c r="C15" i="3"/>
  <c r="C16" i="3"/>
  <c r="C17" i="3"/>
  <c r="C18" i="3"/>
  <c r="C8" i="3"/>
  <c r="H2" i="2"/>
  <c r="H12" i="2" s="1"/>
  <c r="H4" i="2"/>
  <c r="H5" i="2"/>
  <c r="H6" i="2"/>
  <c r="H22" i="2"/>
  <c r="H28" i="2"/>
  <c r="H29" i="2"/>
  <c r="G5" i="2"/>
  <c r="G6" i="2" s="1"/>
  <c r="G7" i="2" s="1"/>
  <c r="G8" i="2" s="1"/>
  <c r="G9" i="2" s="1"/>
  <c r="G10" i="2" s="1"/>
  <c r="G12" i="2" s="1"/>
  <c r="G13" i="2" s="1"/>
  <c r="G14" i="2" s="1"/>
  <c r="G15" i="2" s="1"/>
  <c r="G16" i="2" s="1"/>
  <c r="G17" i="2" s="1"/>
  <c r="G18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3" i="2"/>
  <c r="D4" i="2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3" i="2"/>
  <c r="C2" i="2"/>
  <c r="C5" i="2" s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3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" i="2"/>
  <c r="E5" i="2"/>
  <c r="E6" i="2"/>
  <c r="E7" i="2"/>
  <c r="E8" i="2"/>
  <c r="E9" i="2"/>
  <c r="E10" i="2"/>
  <c r="E11" i="2"/>
  <c r="E12" i="2"/>
  <c r="E3" i="2"/>
  <c r="H37" i="2" l="1"/>
  <c r="H14" i="2"/>
  <c r="H21" i="2"/>
  <c r="H20" i="2"/>
  <c r="H36" i="2"/>
  <c r="H13" i="2"/>
  <c r="H7" i="2"/>
  <c r="H38" i="2"/>
  <c r="H30" i="2"/>
  <c r="H42" i="2"/>
  <c r="H34" i="2"/>
  <c r="H26" i="2"/>
  <c r="H18" i="2"/>
  <c r="H10" i="2"/>
  <c r="H3" i="2"/>
  <c r="H35" i="2"/>
  <c r="H27" i="2"/>
  <c r="H19" i="2"/>
  <c r="H11" i="2"/>
  <c r="H41" i="2"/>
  <c r="H33" i="2"/>
  <c r="H25" i="2"/>
  <c r="H17" i="2"/>
  <c r="H9" i="2"/>
  <c r="H40" i="2"/>
  <c r="H32" i="2"/>
  <c r="H24" i="2"/>
  <c r="H16" i="2"/>
  <c r="H8" i="2"/>
  <c r="H39" i="2"/>
  <c r="H31" i="2"/>
  <c r="H23" i="2"/>
  <c r="H15" i="2"/>
  <c r="C34" i="2"/>
  <c r="C29" i="2"/>
  <c r="C13" i="2"/>
  <c r="C18" i="2"/>
  <c r="C14" i="2"/>
  <c r="C4" i="2"/>
  <c r="I4" i="2" s="1"/>
  <c r="F2" i="2"/>
  <c r="C12" i="2"/>
  <c r="C8" i="2"/>
  <c r="C42" i="2"/>
  <c r="C37" i="2"/>
  <c r="C26" i="2"/>
  <c r="C21" i="2"/>
  <c r="C3" i="2"/>
  <c r="C38" i="2"/>
  <c r="C33" i="2"/>
  <c r="C22" i="2"/>
  <c r="C17" i="2"/>
  <c r="C7" i="2"/>
  <c r="C9" i="2"/>
  <c r="C6" i="2"/>
  <c r="C41" i="2"/>
  <c r="C30" i="2"/>
  <c r="C25" i="2"/>
  <c r="J2" i="2"/>
  <c r="C11" i="2"/>
  <c r="C36" i="2"/>
  <c r="C28" i="2"/>
  <c r="C20" i="2"/>
  <c r="C10" i="2"/>
  <c r="C39" i="2"/>
  <c r="C35" i="2"/>
  <c r="C31" i="2"/>
  <c r="C27" i="2"/>
  <c r="C23" i="2"/>
  <c r="C19" i="2"/>
  <c r="C15" i="2"/>
  <c r="D2" i="2"/>
  <c r="C40" i="2"/>
  <c r="C32" i="2"/>
  <c r="C24" i="2"/>
  <c r="C16" i="2"/>
  <c r="I2" i="2"/>
  <c r="I34" i="2"/>
  <c r="I33" i="2" l="1"/>
  <c r="I3" i="2"/>
  <c r="I27" i="2"/>
  <c r="I41" i="2"/>
  <c r="I17" i="2"/>
  <c r="I18" i="2"/>
  <c r="I35" i="2"/>
  <c r="I10" i="2"/>
  <c r="I19" i="2"/>
  <c r="I11" i="2"/>
  <c r="I31" i="2"/>
  <c r="I32" i="2"/>
  <c r="I25" i="2"/>
  <c r="I42" i="2"/>
  <c r="I16" i="2"/>
  <c r="I23" i="2"/>
  <c r="I7" i="2"/>
  <c r="I26" i="2"/>
  <c r="I24" i="2"/>
  <c r="I8" i="2"/>
  <c r="I9" i="2"/>
  <c r="I39" i="2"/>
  <c r="I12" i="2"/>
  <c r="I22" i="2"/>
  <c r="I15" i="2"/>
  <c r="I37" i="2"/>
  <c r="I38" i="2"/>
  <c r="I14" i="2"/>
  <c r="I40" i="2"/>
  <c r="I13" i="2"/>
  <c r="I5" i="2"/>
  <c r="I6" i="2"/>
  <c r="I20" i="2"/>
  <c r="I28" i="2"/>
  <c r="I21" i="2"/>
  <c r="I36" i="2"/>
  <c r="I29" i="2"/>
  <c r="I30" i="2"/>
  <c r="J3" i="2" l="1"/>
  <c r="J4" i="2" l="1"/>
  <c r="J5" i="2"/>
  <c r="J6" i="2"/>
  <c r="J7" i="2" l="1"/>
  <c r="J8" i="2" l="1"/>
  <c r="J9" i="2" l="1"/>
  <c r="J10" i="2" l="1"/>
  <c r="J11" i="2" l="1"/>
  <c r="J12" i="2" l="1"/>
  <c r="J13" i="2" l="1"/>
  <c r="J14" i="2" l="1"/>
  <c r="J15" i="2" l="1"/>
  <c r="J16" i="2" l="1"/>
  <c r="J17" i="2" l="1"/>
  <c r="J18" i="2" l="1"/>
  <c r="J19" i="2" l="1"/>
  <c r="J20" i="2" l="1"/>
  <c r="J21" i="2" l="1"/>
  <c r="J22" i="2" l="1"/>
  <c r="J23" i="2" l="1"/>
  <c r="J24" i="2" l="1"/>
  <c r="J25" i="2" l="1"/>
  <c r="J26" i="2" l="1"/>
  <c r="J27" i="2" l="1"/>
  <c r="J28" i="2" l="1"/>
  <c r="J29" i="2" l="1"/>
  <c r="J30" i="2" l="1"/>
  <c r="J31" i="2" l="1"/>
  <c r="J32" i="2" l="1"/>
  <c r="J33" i="2" l="1"/>
  <c r="J34" i="2" l="1"/>
  <c r="J35" i="2" l="1"/>
  <c r="J36" i="2" l="1"/>
  <c r="J37" i="2" l="1"/>
  <c r="J38" i="2" l="1"/>
  <c r="J39" i="2" l="1"/>
  <c r="J40" i="2" l="1"/>
  <c r="J42" i="2" l="1"/>
  <c r="J41" i="2"/>
</calcChain>
</file>

<file path=xl/sharedStrings.xml><?xml version="1.0" encoding="utf-8"?>
<sst xmlns="http://schemas.openxmlformats.org/spreadsheetml/2006/main" count="38" uniqueCount="28">
  <si>
    <t>y vel</t>
  </si>
  <si>
    <t>gravity</t>
  </si>
  <si>
    <t>time</t>
  </si>
  <si>
    <t>conv</t>
  </si>
  <si>
    <t>y init vel</t>
  </si>
  <si>
    <t>y1</t>
  </si>
  <si>
    <t>y0</t>
  </si>
  <si>
    <t>y0 conv</t>
  </si>
  <si>
    <t>y1 conv</t>
  </si>
  <si>
    <t>delta time</t>
  </si>
  <si>
    <t>t</t>
  </si>
  <si>
    <t>P.x</t>
  </si>
  <si>
    <t>P.y</t>
  </si>
  <si>
    <t>P0</t>
  </si>
  <si>
    <t>x</t>
  </si>
  <si>
    <t>y</t>
  </si>
  <si>
    <t>P1</t>
  </si>
  <si>
    <t>P2</t>
  </si>
  <si>
    <t>P3</t>
  </si>
  <si>
    <t>1-t</t>
  </si>
  <si>
    <t>y=x^2</t>
  </si>
  <si>
    <t>y=-(x^2)</t>
  </si>
  <si>
    <t>y=-(x^2)+4</t>
  </si>
  <si>
    <t>y=-((x-2)^2)+4</t>
  </si>
  <si>
    <t>y=sin(x)</t>
  </si>
  <si>
    <t>y=4*sin(x)</t>
  </si>
  <si>
    <t>y=sin(PI*x)</t>
  </si>
  <si>
    <t>y=4*sin((PI/4) * 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</si>
</sst>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y=x^2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'Basic Parabola'!$A$2:$A$22</c:f>
              <c:numCache>
                <c:formatCode>0.0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'Basic Parabola'!$B$2:$B$22</c:f>
              <c:numCache>
                <c:formatCode>0.00</c:formatCode>
                <c:ptCount val="21"/>
                <c:pt idx="0">
                  <c:v>0</c:v>
                </c:pt>
                <c:pt idx="1">
                  <c:v>4.0000000000000008E-2</c:v>
                </c:pt>
                <c:pt idx="2">
                  <c:v>0.16000000000000003</c:v>
                </c:pt>
                <c:pt idx="3">
                  <c:v>0.36</c:v>
                </c:pt>
                <c:pt idx="4">
                  <c:v>0.64000000000000012</c:v>
                </c:pt>
                <c:pt idx="5">
                  <c:v>1</c:v>
                </c:pt>
                <c:pt idx="6">
                  <c:v>1.44</c:v>
                </c:pt>
                <c:pt idx="7">
                  <c:v>1.9599999999999997</c:v>
                </c:pt>
                <c:pt idx="8">
                  <c:v>2.5600000000000005</c:v>
                </c:pt>
                <c:pt idx="9">
                  <c:v>3.24</c:v>
                </c:pt>
                <c:pt idx="10">
                  <c:v>4</c:v>
                </c:pt>
                <c:pt idx="11">
                  <c:v>4.8400000000000007</c:v>
                </c:pt>
                <c:pt idx="12">
                  <c:v>5.76</c:v>
                </c:pt>
                <c:pt idx="13">
                  <c:v>6.7600000000000007</c:v>
                </c:pt>
                <c:pt idx="14">
                  <c:v>7.839999999999999</c:v>
                </c:pt>
                <c:pt idx="15">
                  <c:v>9</c:v>
                </c:pt>
                <c:pt idx="16">
                  <c:v>10.240000000000002</c:v>
                </c:pt>
                <c:pt idx="17">
                  <c:v>11.559999999999999</c:v>
                </c:pt>
                <c:pt idx="18">
                  <c:v>12.96</c:v>
                </c:pt>
                <c:pt idx="19">
                  <c:v>14.44</c:v>
                </c:pt>
                <c:pt idx="20">
                  <c:v>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6A5-4FCD-A0A8-FB991EF28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354040"/>
        <c:axId val="551355680"/>
      </c:scatterChart>
      <c:valAx>
        <c:axId val="551354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355680"/>
        <c:crosses val="autoZero"/>
        <c:crossBetween val="midCat"/>
      </c:valAx>
      <c:valAx>
        <c:axId val="55135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354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y1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Physics!$A$2:$A$42</c:f>
              <c:numCache>
                <c:formatCode>General</c:formatCode>
                <c:ptCount val="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</c:numCache>
            </c:numRef>
          </c:cat>
          <c:val>
            <c:numRef>
              <c:f>Physics!$J$2:$J$42</c:f>
              <c:numCache>
                <c:formatCode>0.00</c:formatCode>
                <c:ptCount val="41"/>
                <c:pt idx="0">
                  <c:v>0</c:v>
                </c:pt>
                <c:pt idx="1">
                  <c:v>0.39</c:v>
                </c:pt>
                <c:pt idx="2">
                  <c:v>0.76</c:v>
                </c:pt>
                <c:pt idx="3">
                  <c:v>1.1099999999999999</c:v>
                </c:pt>
                <c:pt idx="4">
                  <c:v>1.44</c:v>
                </c:pt>
                <c:pt idx="5">
                  <c:v>1.7499999999999996</c:v>
                </c:pt>
                <c:pt idx="6">
                  <c:v>2.0399999999999996</c:v>
                </c:pt>
                <c:pt idx="7">
                  <c:v>2.3099999999999996</c:v>
                </c:pt>
                <c:pt idx="8">
                  <c:v>2.5599999999999996</c:v>
                </c:pt>
                <c:pt idx="9">
                  <c:v>2.79</c:v>
                </c:pt>
                <c:pt idx="10">
                  <c:v>3</c:v>
                </c:pt>
                <c:pt idx="11">
                  <c:v>3.19</c:v>
                </c:pt>
                <c:pt idx="12">
                  <c:v>3.36</c:v>
                </c:pt>
                <c:pt idx="13">
                  <c:v>3.51</c:v>
                </c:pt>
                <c:pt idx="14">
                  <c:v>3.64</c:v>
                </c:pt>
                <c:pt idx="15">
                  <c:v>3.7500000000000004</c:v>
                </c:pt>
                <c:pt idx="16">
                  <c:v>3.84</c:v>
                </c:pt>
                <c:pt idx="17">
                  <c:v>3.91</c:v>
                </c:pt>
                <c:pt idx="18">
                  <c:v>3.9600000000000004</c:v>
                </c:pt>
                <c:pt idx="19">
                  <c:v>3.9899999999999998</c:v>
                </c:pt>
                <c:pt idx="20">
                  <c:v>4</c:v>
                </c:pt>
                <c:pt idx="21">
                  <c:v>3.9899999999999998</c:v>
                </c:pt>
                <c:pt idx="22">
                  <c:v>3.9600000000000004</c:v>
                </c:pt>
                <c:pt idx="23">
                  <c:v>3.91</c:v>
                </c:pt>
                <c:pt idx="24">
                  <c:v>3.84</c:v>
                </c:pt>
                <c:pt idx="25">
                  <c:v>3.7500000000000004</c:v>
                </c:pt>
                <c:pt idx="26">
                  <c:v>3.64</c:v>
                </c:pt>
                <c:pt idx="27">
                  <c:v>3.51</c:v>
                </c:pt>
                <c:pt idx="28">
                  <c:v>3.3600000000000008</c:v>
                </c:pt>
                <c:pt idx="29">
                  <c:v>3.1900000000000008</c:v>
                </c:pt>
                <c:pt idx="30">
                  <c:v>3.0000000000000004</c:v>
                </c:pt>
                <c:pt idx="31">
                  <c:v>2.7900000000000005</c:v>
                </c:pt>
                <c:pt idx="32">
                  <c:v>2.56</c:v>
                </c:pt>
                <c:pt idx="33">
                  <c:v>2.3100000000000009</c:v>
                </c:pt>
                <c:pt idx="34">
                  <c:v>2.0400000000000009</c:v>
                </c:pt>
                <c:pt idx="35">
                  <c:v>1.7500000000000007</c:v>
                </c:pt>
                <c:pt idx="36">
                  <c:v>1.4400000000000004</c:v>
                </c:pt>
                <c:pt idx="37">
                  <c:v>1.1100000000000001</c:v>
                </c:pt>
                <c:pt idx="38">
                  <c:v>0.76000000000000145</c:v>
                </c:pt>
                <c:pt idx="39">
                  <c:v>0.39000000000000107</c:v>
                </c:pt>
                <c:pt idx="40">
                  <c:v>7.831037405838157E-16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82-4DD3-8CF6-7868AC51A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81120"/>
        <c:axId val="476682760"/>
      </c:lineChart>
      <c:catAx>
        <c:axId val="47668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682760"/>
        <c:crosses val="autoZero"/>
        <c:auto val="1"/>
        <c:lblAlgn val="ctr"/>
        <c:lblOffset val="100"/>
        <c:noMultiLvlLbl val="0"/>
      </c:catAx>
      <c:valAx>
        <c:axId val="476682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68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Bezier!$F$8:$F$18</c:f>
              <c:numCache>
                <c:formatCode>General</c:formatCode>
                <c:ptCount val="11"/>
                <c:pt idx="0">
                  <c:v>0</c:v>
                </c:pt>
                <c:pt idx="1">
                  <c:v>0.4</c:v>
                </c:pt>
                <c:pt idx="2">
                  <c:v>0.80000000000000016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</c:numCache>
            </c:numRef>
          </c:xVal>
          <c:yVal>
            <c:numRef>
              <c:f>Bezier!$G$8:$G$18</c:f>
              <c:numCache>
                <c:formatCode>General</c:formatCode>
                <c:ptCount val="11"/>
                <c:pt idx="0">
                  <c:v>0</c:v>
                </c:pt>
                <c:pt idx="1">
                  <c:v>1.4400000000000002</c:v>
                </c:pt>
                <c:pt idx="2">
                  <c:v>2.5600000000000005</c:v>
                </c:pt>
                <c:pt idx="3">
                  <c:v>3.36</c:v>
                </c:pt>
                <c:pt idx="4">
                  <c:v>3.84</c:v>
                </c:pt>
                <c:pt idx="5">
                  <c:v>4</c:v>
                </c:pt>
                <c:pt idx="6">
                  <c:v>3.84</c:v>
                </c:pt>
                <c:pt idx="7">
                  <c:v>3.3600000000000003</c:v>
                </c:pt>
                <c:pt idx="8">
                  <c:v>2.5599999999999996</c:v>
                </c:pt>
                <c:pt idx="9">
                  <c:v>1.4399999999999997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197-49EF-81FC-C8A7A20BE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386952"/>
        <c:axId val="489701512"/>
      </c:scatterChart>
      <c:valAx>
        <c:axId val="551386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701512"/>
        <c:crosses val="autoZero"/>
        <c:crossBetween val="midCat"/>
      </c:valAx>
      <c:valAx>
        <c:axId val="489701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386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56036745406824E-2"/>
          <c:y val="0.19721055701370663"/>
          <c:w val="0.89205796150481187"/>
          <c:h val="0.77736111111111106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Bezier!$I$8:$I$18</c:f>
              <c:numCache>
                <c:formatCode>General</c:formatCode>
                <c:ptCount val="11"/>
                <c:pt idx="0">
                  <c:v>0</c:v>
                </c:pt>
                <c:pt idx="1">
                  <c:v>0.79829000000000017</c:v>
                </c:pt>
                <c:pt idx="2">
                  <c:v>1.5971200000000005</c:v>
                </c:pt>
                <c:pt idx="3">
                  <c:v>2.3964299999999996</c:v>
                </c:pt>
                <c:pt idx="4">
                  <c:v>3.1961600000000003</c:v>
                </c:pt>
                <c:pt idx="5">
                  <c:v>3.9962499999999999</c:v>
                </c:pt>
                <c:pt idx="6">
                  <c:v>4.79664</c:v>
                </c:pt>
                <c:pt idx="7">
                  <c:v>5.59727</c:v>
                </c:pt>
                <c:pt idx="8">
                  <c:v>6.3980800000000011</c:v>
                </c:pt>
                <c:pt idx="9">
                  <c:v>7.1990100000000004</c:v>
                </c:pt>
                <c:pt idx="10">
                  <c:v>8</c:v>
                </c:pt>
              </c:numCache>
            </c:numRef>
          </c:xVal>
          <c:yVal>
            <c:numRef>
              <c:f>Bezier!$J$8:$J$18</c:f>
              <c:numCache>
                <c:formatCode>General</c:formatCode>
                <c:ptCount val="11"/>
                <c:pt idx="0">
                  <c:v>0</c:v>
                </c:pt>
                <c:pt idx="1">
                  <c:v>2.5920000000000005</c:v>
                </c:pt>
                <c:pt idx="2">
                  <c:v>3.4560000000000013</c:v>
                </c:pt>
                <c:pt idx="3">
                  <c:v>3.0239999999999991</c:v>
                </c:pt>
                <c:pt idx="4">
                  <c:v>1.7280000000000006</c:v>
                </c:pt>
                <c:pt idx="5">
                  <c:v>0</c:v>
                </c:pt>
                <c:pt idx="6">
                  <c:v>-1.7280000000000006</c:v>
                </c:pt>
                <c:pt idx="7">
                  <c:v>-3.0239999999999996</c:v>
                </c:pt>
                <c:pt idx="8">
                  <c:v>-3.4560000000000013</c:v>
                </c:pt>
                <c:pt idx="9">
                  <c:v>-2.5919999999999996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F00-4E44-8BEE-4CF905A25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960104"/>
        <c:axId val="615960432"/>
      </c:scatterChart>
      <c:valAx>
        <c:axId val="615960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960432"/>
        <c:crosses val="autoZero"/>
        <c:crossBetween val="midCat"/>
      </c:valAx>
      <c:valAx>
        <c:axId val="61596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960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Bezier!$C$8:$C$18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</c:numCache>
            </c:numRef>
          </c:xVal>
          <c:yVal>
            <c:numRef>
              <c:f>Bezier!$D$8:$D$18</c:f>
              <c:numCache>
                <c:formatCode>General</c:formatCode>
                <c:ptCount val="1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C58-4D66-A462-4D61D6414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343080"/>
        <c:axId val="618348000"/>
      </c:scatterChart>
      <c:valAx>
        <c:axId val="618343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348000"/>
        <c:crosses val="autoZero"/>
        <c:crossBetween val="midCat"/>
      </c:valAx>
      <c:valAx>
        <c:axId val="61834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343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y=-(x^2)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'Basic Parabola'!$A$2:$A$22</c:f>
              <c:numCache>
                <c:formatCode>0.0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'Basic Parabola'!$C$2:$C$22</c:f>
              <c:numCache>
                <c:formatCode>0.00</c:formatCode>
                <c:ptCount val="21"/>
                <c:pt idx="0">
                  <c:v>0</c:v>
                </c:pt>
                <c:pt idx="1">
                  <c:v>-4.0000000000000008E-2</c:v>
                </c:pt>
                <c:pt idx="2">
                  <c:v>-0.16000000000000003</c:v>
                </c:pt>
                <c:pt idx="3">
                  <c:v>-0.36</c:v>
                </c:pt>
                <c:pt idx="4">
                  <c:v>-0.64000000000000012</c:v>
                </c:pt>
                <c:pt idx="5">
                  <c:v>-1</c:v>
                </c:pt>
                <c:pt idx="6">
                  <c:v>-1.44</c:v>
                </c:pt>
                <c:pt idx="7">
                  <c:v>-1.9599999999999997</c:v>
                </c:pt>
                <c:pt idx="8">
                  <c:v>-2.5600000000000005</c:v>
                </c:pt>
                <c:pt idx="9">
                  <c:v>-3.24</c:v>
                </c:pt>
                <c:pt idx="10">
                  <c:v>-4</c:v>
                </c:pt>
                <c:pt idx="11">
                  <c:v>-4.8400000000000007</c:v>
                </c:pt>
                <c:pt idx="12">
                  <c:v>-5.76</c:v>
                </c:pt>
                <c:pt idx="13">
                  <c:v>-6.7600000000000007</c:v>
                </c:pt>
                <c:pt idx="14">
                  <c:v>-7.839999999999999</c:v>
                </c:pt>
                <c:pt idx="15">
                  <c:v>-9</c:v>
                </c:pt>
                <c:pt idx="16">
                  <c:v>-10.240000000000002</c:v>
                </c:pt>
                <c:pt idx="17">
                  <c:v>-11.559999999999999</c:v>
                </c:pt>
                <c:pt idx="18">
                  <c:v>-12.96</c:v>
                </c:pt>
                <c:pt idx="19">
                  <c:v>-14.44</c:v>
                </c:pt>
                <c:pt idx="20">
                  <c:v>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6B7-4801-A936-B9E7472C3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882968"/>
        <c:axId val="406889200"/>
      </c:scatterChart>
      <c:valAx>
        <c:axId val="406882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889200"/>
        <c:crosses val="autoZero"/>
        <c:crossBetween val="midCat"/>
      </c:valAx>
      <c:valAx>
        <c:axId val="40688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882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y=-(x^2)+4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'Basic Parabola'!$A$2:$A$22</c:f>
              <c:numCache>
                <c:formatCode>0.0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'Basic Parabola'!$D$2:$D$22</c:f>
              <c:numCache>
                <c:formatCode>0.00</c:formatCode>
                <c:ptCount val="21"/>
                <c:pt idx="0">
                  <c:v>4</c:v>
                </c:pt>
                <c:pt idx="1">
                  <c:v>3.96</c:v>
                </c:pt>
                <c:pt idx="2">
                  <c:v>3.84</c:v>
                </c:pt>
                <c:pt idx="3">
                  <c:v>3.64</c:v>
                </c:pt>
                <c:pt idx="4">
                  <c:v>3.36</c:v>
                </c:pt>
                <c:pt idx="5">
                  <c:v>3</c:v>
                </c:pt>
                <c:pt idx="6">
                  <c:v>2.56</c:v>
                </c:pt>
                <c:pt idx="7">
                  <c:v>2.04</c:v>
                </c:pt>
                <c:pt idx="8">
                  <c:v>1.4399999999999995</c:v>
                </c:pt>
                <c:pt idx="9">
                  <c:v>0.75999999999999979</c:v>
                </c:pt>
                <c:pt idx="10">
                  <c:v>0</c:v>
                </c:pt>
                <c:pt idx="11">
                  <c:v>-0.84000000000000075</c:v>
                </c:pt>
                <c:pt idx="12">
                  <c:v>-1.7599999999999998</c:v>
                </c:pt>
                <c:pt idx="13">
                  <c:v>-2.7600000000000007</c:v>
                </c:pt>
                <c:pt idx="14">
                  <c:v>-3.839999999999999</c:v>
                </c:pt>
                <c:pt idx="15">
                  <c:v>-5</c:v>
                </c:pt>
                <c:pt idx="16">
                  <c:v>-6.240000000000002</c:v>
                </c:pt>
                <c:pt idx="17">
                  <c:v>-7.5599999999999987</c:v>
                </c:pt>
                <c:pt idx="18">
                  <c:v>-8.9600000000000009</c:v>
                </c:pt>
                <c:pt idx="19">
                  <c:v>-10.44</c:v>
                </c:pt>
                <c:pt idx="20">
                  <c:v>-12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C9A-4D41-A608-0872537E6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370768"/>
        <c:axId val="551369784"/>
      </c:scatterChart>
      <c:valAx>
        <c:axId val="551370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369784"/>
        <c:crosses val="autoZero"/>
        <c:crossBetween val="midCat"/>
      </c:valAx>
      <c:valAx>
        <c:axId val="551369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370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y=-((x-2)^2)+4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'Basic Parabola'!$A$2:$A$22</c:f>
              <c:numCache>
                <c:formatCode>0.0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'Basic Parabola'!$E$2:$E$22</c:f>
              <c:numCache>
                <c:formatCode>0.00</c:formatCode>
                <c:ptCount val="21"/>
                <c:pt idx="0">
                  <c:v>0</c:v>
                </c:pt>
                <c:pt idx="1">
                  <c:v>0.75999999999999979</c:v>
                </c:pt>
                <c:pt idx="2">
                  <c:v>1.4399999999999995</c:v>
                </c:pt>
                <c:pt idx="3">
                  <c:v>2.04</c:v>
                </c:pt>
                <c:pt idx="4">
                  <c:v>2.56</c:v>
                </c:pt>
                <c:pt idx="5">
                  <c:v>3</c:v>
                </c:pt>
                <c:pt idx="6">
                  <c:v>3.36</c:v>
                </c:pt>
                <c:pt idx="7">
                  <c:v>3.6399999999999997</c:v>
                </c:pt>
                <c:pt idx="8">
                  <c:v>3.84</c:v>
                </c:pt>
                <c:pt idx="9">
                  <c:v>3.96</c:v>
                </c:pt>
                <c:pt idx="10">
                  <c:v>4</c:v>
                </c:pt>
                <c:pt idx="11">
                  <c:v>3.96</c:v>
                </c:pt>
                <c:pt idx="12">
                  <c:v>3.84</c:v>
                </c:pt>
                <c:pt idx="13">
                  <c:v>3.6399999999999997</c:v>
                </c:pt>
                <c:pt idx="14">
                  <c:v>3.3600000000000003</c:v>
                </c:pt>
                <c:pt idx="15">
                  <c:v>3</c:v>
                </c:pt>
                <c:pt idx="16">
                  <c:v>2.5599999999999996</c:v>
                </c:pt>
                <c:pt idx="17">
                  <c:v>2.04</c:v>
                </c:pt>
                <c:pt idx="18">
                  <c:v>1.4399999999999995</c:v>
                </c:pt>
                <c:pt idx="19">
                  <c:v>0.76000000000000068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B5B-447B-AE63-C5D835D58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499616"/>
        <c:axId val="581512408"/>
      </c:scatterChart>
      <c:valAx>
        <c:axId val="581499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512408"/>
        <c:crosses val="autoZero"/>
        <c:crossBetween val="midCat"/>
      </c:valAx>
      <c:valAx>
        <c:axId val="581512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499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y=sin(x)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'Sine Wave'!$A$2:$A$33</c:f>
              <c:numCache>
                <c:formatCode>0.0</c:formatCode>
                <c:ptCount val="32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  <c:pt idx="31">
                  <c:v>6.2</c:v>
                </c:pt>
              </c:numCache>
            </c:numRef>
          </c:xVal>
          <c:yVal>
            <c:numRef>
              <c:f>'Sine Wave'!$B$2:$B$33</c:f>
              <c:numCache>
                <c:formatCode>0.00</c:formatCode>
                <c:ptCount val="32"/>
                <c:pt idx="0">
                  <c:v>0</c:v>
                </c:pt>
                <c:pt idx="1">
                  <c:v>0.19866933079506122</c:v>
                </c:pt>
                <c:pt idx="2">
                  <c:v>0.38941834230865052</c:v>
                </c:pt>
                <c:pt idx="3">
                  <c:v>0.56464247339503537</c:v>
                </c:pt>
                <c:pt idx="4">
                  <c:v>0.71735609089952279</c:v>
                </c:pt>
                <c:pt idx="5">
                  <c:v>0.8414709848078965</c:v>
                </c:pt>
                <c:pt idx="6">
                  <c:v>0.93203908596722629</c:v>
                </c:pt>
                <c:pt idx="7">
                  <c:v>0.98544972998846014</c:v>
                </c:pt>
                <c:pt idx="8">
                  <c:v>0.99957360304150511</c:v>
                </c:pt>
                <c:pt idx="9">
                  <c:v>0.97384763087819515</c:v>
                </c:pt>
                <c:pt idx="10">
                  <c:v>0.90929742682568171</c:v>
                </c:pt>
                <c:pt idx="11">
                  <c:v>0.80849640381959009</c:v>
                </c:pt>
                <c:pt idx="12">
                  <c:v>0.67546318055115095</c:v>
                </c:pt>
                <c:pt idx="13">
                  <c:v>0.51550137182146416</c:v>
                </c:pt>
                <c:pt idx="14">
                  <c:v>0.33498815015590511</c:v>
                </c:pt>
                <c:pt idx="15">
                  <c:v>0.14112000805986721</c:v>
                </c:pt>
                <c:pt idx="16">
                  <c:v>-5.8374143427580086E-2</c:v>
                </c:pt>
                <c:pt idx="17">
                  <c:v>-0.25554110202683122</c:v>
                </c:pt>
                <c:pt idx="18">
                  <c:v>-0.44252044329485246</c:v>
                </c:pt>
                <c:pt idx="19">
                  <c:v>-0.61185789094271892</c:v>
                </c:pt>
                <c:pt idx="20">
                  <c:v>-0.7568024953079282</c:v>
                </c:pt>
                <c:pt idx="21">
                  <c:v>-0.87157577241358819</c:v>
                </c:pt>
                <c:pt idx="22">
                  <c:v>-0.95160207388951601</c:v>
                </c:pt>
                <c:pt idx="23">
                  <c:v>-0.99369100363346441</c:v>
                </c:pt>
                <c:pt idx="24">
                  <c:v>-0.99616460883584068</c:v>
                </c:pt>
                <c:pt idx="25">
                  <c:v>-0.95892427466313845</c:v>
                </c:pt>
                <c:pt idx="26">
                  <c:v>-0.88345465572015314</c:v>
                </c:pt>
                <c:pt idx="27">
                  <c:v>-0.77276448755598715</c:v>
                </c:pt>
                <c:pt idx="28">
                  <c:v>-0.63126663787232162</c:v>
                </c:pt>
                <c:pt idx="29">
                  <c:v>-0.46460217941375737</c:v>
                </c:pt>
                <c:pt idx="30">
                  <c:v>-0.27941549819892586</c:v>
                </c:pt>
                <c:pt idx="31">
                  <c:v>-8.3089402817496397E-2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71-4ABE-A228-B2EDBE71C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863528"/>
        <c:axId val="584865168"/>
      </c:scatterChart>
      <c:valAx>
        <c:axId val="584863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865168"/>
        <c:crosses val="autoZero"/>
        <c:crossBetween val="midCat"/>
      </c:valAx>
      <c:valAx>
        <c:axId val="58486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863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y=4*sin(x)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'Sine Wave'!$A$2:$A$33</c:f>
              <c:numCache>
                <c:formatCode>0.0</c:formatCode>
                <c:ptCount val="32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  <c:pt idx="31">
                  <c:v>6.2</c:v>
                </c:pt>
              </c:numCache>
            </c:numRef>
          </c:xVal>
          <c:yVal>
            <c:numRef>
              <c:f>'Sine Wave'!$C$2:$C$33</c:f>
              <c:numCache>
                <c:formatCode>0.00</c:formatCode>
                <c:ptCount val="32"/>
                <c:pt idx="0">
                  <c:v>0</c:v>
                </c:pt>
                <c:pt idx="1">
                  <c:v>0.79467732318024487</c:v>
                </c:pt>
                <c:pt idx="2">
                  <c:v>1.5576733692346021</c:v>
                </c:pt>
                <c:pt idx="3">
                  <c:v>2.2585698935801415</c:v>
                </c:pt>
                <c:pt idx="4">
                  <c:v>2.8694243635980912</c:v>
                </c:pt>
                <c:pt idx="5">
                  <c:v>3.365883939231586</c:v>
                </c:pt>
                <c:pt idx="6">
                  <c:v>3.7281563438689052</c:v>
                </c:pt>
                <c:pt idx="7">
                  <c:v>3.9417989199538406</c:v>
                </c:pt>
                <c:pt idx="8">
                  <c:v>3.9982944121660204</c:v>
                </c:pt>
                <c:pt idx="9">
                  <c:v>3.8953905235127806</c:v>
                </c:pt>
                <c:pt idx="10">
                  <c:v>3.6371897073027268</c:v>
                </c:pt>
                <c:pt idx="11">
                  <c:v>3.2339856152783604</c:v>
                </c:pt>
                <c:pt idx="12">
                  <c:v>2.7018527222046038</c:v>
                </c:pt>
                <c:pt idx="13">
                  <c:v>2.0620054872858566</c:v>
                </c:pt>
                <c:pt idx="14">
                  <c:v>1.3399526006236204</c:v>
                </c:pt>
                <c:pt idx="15">
                  <c:v>0.56448003223946885</c:v>
                </c:pt>
                <c:pt idx="16">
                  <c:v>-0.23349657371032034</c:v>
                </c:pt>
                <c:pt idx="17">
                  <c:v>-1.0221644081073249</c:v>
                </c:pt>
                <c:pt idx="18">
                  <c:v>-1.7700817731794098</c:v>
                </c:pt>
                <c:pt idx="19">
                  <c:v>-2.4474315637708757</c:v>
                </c:pt>
                <c:pt idx="20">
                  <c:v>-3.0272099812317128</c:v>
                </c:pt>
                <c:pt idx="21">
                  <c:v>-3.4863030896543528</c:v>
                </c:pt>
                <c:pt idx="22">
                  <c:v>-3.806408295558064</c:v>
                </c:pt>
                <c:pt idx="23">
                  <c:v>-3.9747640145338576</c:v>
                </c:pt>
                <c:pt idx="24">
                  <c:v>-3.9846584353433627</c:v>
                </c:pt>
                <c:pt idx="25">
                  <c:v>-3.8356970986525538</c:v>
                </c:pt>
                <c:pt idx="26">
                  <c:v>-3.5338186228806125</c:v>
                </c:pt>
                <c:pt idx="27">
                  <c:v>-3.0910579502239486</c:v>
                </c:pt>
                <c:pt idx="28">
                  <c:v>-2.5250665514892865</c:v>
                </c:pt>
                <c:pt idx="29">
                  <c:v>-1.8584087176550295</c:v>
                </c:pt>
                <c:pt idx="30">
                  <c:v>-1.1176619927957034</c:v>
                </c:pt>
                <c:pt idx="31">
                  <c:v>-0.33235761126998559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FE3-4C10-9612-60F6870EB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981936"/>
        <c:axId val="582979640"/>
      </c:scatterChart>
      <c:valAx>
        <c:axId val="582981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979640"/>
        <c:crosses val="autoZero"/>
        <c:crossBetween val="midCat"/>
      </c:valAx>
      <c:valAx>
        <c:axId val="582979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981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y=sin(PI*x)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'Sine Wave'!$A$2:$A$33</c:f>
              <c:numCache>
                <c:formatCode>0.0</c:formatCode>
                <c:ptCount val="32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  <c:pt idx="31">
                  <c:v>6.2</c:v>
                </c:pt>
              </c:numCache>
            </c:numRef>
          </c:xVal>
          <c:yVal>
            <c:numRef>
              <c:f>'Sine Wave'!$D$2:$D$33</c:f>
              <c:numCache>
                <c:formatCode>0.00</c:formatCode>
                <c:ptCount val="32"/>
                <c:pt idx="0">
                  <c:v>0</c:v>
                </c:pt>
                <c:pt idx="1">
                  <c:v>0.58778525229247314</c:v>
                </c:pt>
                <c:pt idx="2">
                  <c:v>0.95105651629515353</c:v>
                </c:pt>
                <c:pt idx="3">
                  <c:v>0.95105651629515364</c:v>
                </c:pt>
                <c:pt idx="4">
                  <c:v>0.58778525229247325</c:v>
                </c:pt>
                <c:pt idx="5">
                  <c:v>1.22514845490862E-16</c:v>
                </c:pt>
                <c:pt idx="6">
                  <c:v>-0.58778525229247303</c:v>
                </c:pt>
                <c:pt idx="7">
                  <c:v>-0.95105651629515353</c:v>
                </c:pt>
                <c:pt idx="8">
                  <c:v>-0.95105651629515364</c:v>
                </c:pt>
                <c:pt idx="9">
                  <c:v>-0.58778525229247336</c:v>
                </c:pt>
                <c:pt idx="10">
                  <c:v>-2.45029690981724E-16</c:v>
                </c:pt>
                <c:pt idx="11">
                  <c:v>0.58778525229247358</c:v>
                </c:pt>
                <c:pt idx="12">
                  <c:v>0.95105651629515353</c:v>
                </c:pt>
                <c:pt idx="13">
                  <c:v>0.95105651629515364</c:v>
                </c:pt>
                <c:pt idx="14">
                  <c:v>0.58778525229247336</c:v>
                </c:pt>
                <c:pt idx="15">
                  <c:v>3.67544536472586E-16</c:v>
                </c:pt>
                <c:pt idx="16">
                  <c:v>-0.5877852522924728</c:v>
                </c:pt>
                <c:pt idx="17">
                  <c:v>-0.95105651629515342</c:v>
                </c:pt>
                <c:pt idx="18">
                  <c:v>-0.95105651629515375</c:v>
                </c:pt>
                <c:pt idx="19">
                  <c:v>-0.58778525229247347</c:v>
                </c:pt>
                <c:pt idx="20">
                  <c:v>-4.90059381963448E-16</c:v>
                </c:pt>
                <c:pt idx="21">
                  <c:v>0.58778525229247269</c:v>
                </c:pt>
                <c:pt idx="22">
                  <c:v>0.95105651629515398</c:v>
                </c:pt>
                <c:pt idx="23">
                  <c:v>0.95105651629515431</c:v>
                </c:pt>
                <c:pt idx="24">
                  <c:v>0.58778525229247358</c:v>
                </c:pt>
                <c:pt idx="25">
                  <c:v>6.1257422745431001E-16</c:v>
                </c:pt>
                <c:pt idx="26">
                  <c:v>-0.58778525229247258</c:v>
                </c:pt>
                <c:pt idx="27">
                  <c:v>-0.95105651629515342</c:v>
                </c:pt>
                <c:pt idx="28">
                  <c:v>-0.95105651629515375</c:v>
                </c:pt>
                <c:pt idx="29">
                  <c:v>-0.58778525229247369</c:v>
                </c:pt>
                <c:pt idx="30">
                  <c:v>-7.3508907294517201E-16</c:v>
                </c:pt>
                <c:pt idx="31">
                  <c:v>0.58778525229247247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FE0-4F41-A8A3-C7E9D345A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881984"/>
        <c:axId val="551351744"/>
      </c:scatterChart>
      <c:valAx>
        <c:axId val="406881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351744"/>
        <c:crosses val="autoZero"/>
        <c:crossBetween val="midCat"/>
      </c:valAx>
      <c:valAx>
        <c:axId val="55135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881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y=4*sin((PI/4) * x)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'Sine Wave'!$A$2:$A$33</c:f>
              <c:numCache>
                <c:formatCode>0.0</c:formatCode>
                <c:ptCount val="32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  <c:pt idx="31">
                  <c:v>6.2</c:v>
                </c:pt>
              </c:numCache>
            </c:numRef>
          </c:xVal>
          <c:yVal>
            <c:numRef>
              <c:f>'Sine Wave'!$E$2:$E$33</c:f>
              <c:numCache>
                <c:formatCode>0.00</c:formatCode>
                <c:ptCount val="32"/>
                <c:pt idx="0">
                  <c:v>0</c:v>
                </c:pt>
                <c:pt idx="1">
                  <c:v>0.62573786016092348</c:v>
                </c:pt>
                <c:pt idx="2">
                  <c:v>1.2360679774997896</c:v>
                </c:pt>
                <c:pt idx="3">
                  <c:v>1.815961998958187</c:v>
                </c:pt>
                <c:pt idx="4">
                  <c:v>2.3511410091698925</c:v>
                </c:pt>
                <c:pt idx="5">
                  <c:v>2.8284271247461898</c:v>
                </c:pt>
                <c:pt idx="6">
                  <c:v>3.2360679774997898</c:v>
                </c:pt>
                <c:pt idx="7">
                  <c:v>3.5640260967534712</c:v>
                </c:pt>
                <c:pt idx="8">
                  <c:v>3.8042260651806141</c:v>
                </c:pt>
                <c:pt idx="9">
                  <c:v>3.9507533623805511</c:v>
                </c:pt>
                <c:pt idx="10">
                  <c:v>4</c:v>
                </c:pt>
                <c:pt idx="11">
                  <c:v>3.9507533623805506</c:v>
                </c:pt>
                <c:pt idx="12">
                  <c:v>3.8042260651806146</c:v>
                </c:pt>
                <c:pt idx="13">
                  <c:v>3.5640260967534716</c:v>
                </c:pt>
                <c:pt idx="14">
                  <c:v>3.2360679774997898</c:v>
                </c:pt>
                <c:pt idx="15">
                  <c:v>2.8284271247461903</c:v>
                </c:pt>
                <c:pt idx="16">
                  <c:v>2.351141009169893</c:v>
                </c:pt>
                <c:pt idx="17">
                  <c:v>1.8159619989581874</c:v>
                </c:pt>
                <c:pt idx="18">
                  <c:v>1.23606797749979</c:v>
                </c:pt>
                <c:pt idx="19">
                  <c:v>0.62573786016092392</c:v>
                </c:pt>
                <c:pt idx="20">
                  <c:v>4.90059381963448E-16</c:v>
                </c:pt>
                <c:pt idx="21">
                  <c:v>-0.62573786016092292</c:v>
                </c:pt>
                <c:pt idx="22">
                  <c:v>-1.2360679774997909</c:v>
                </c:pt>
                <c:pt idx="23">
                  <c:v>-1.815961998958185</c:v>
                </c:pt>
                <c:pt idx="24">
                  <c:v>-2.3511410091698921</c:v>
                </c:pt>
                <c:pt idx="25">
                  <c:v>-2.8284271247461898</c:v>
                </c:pt>
                <c:pt idx="26">
                  <c:v>-3.2360679774997894</c:v>
                </c:pt>
                <c:pt idx="27">
                  <c:v>-3.5640260967534712</c:v>
                </c:pt>
                <c:pt idx="28">
                  <c:v>-3.8042260651806141</c:v>
                </c:pt>
                <c:pt idx="29">
                  <c:v>-3.9507533623805506</c:v>
                </c:pt>
                <c:pt idx="30">
                  <c:v>-4</c:v>
                </c:pt>
                <c:pt idx="31">
                  <c:v>-3.9507533623805511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093-4994-B8A0-03E10EF45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272400"/>
        <c:axId val="584274040"/>
      </c:scatterChart>
      <c:valAx>
        <c:axId val="584272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74040"/>
        <c:crosses val="autoZero"/>
        <c:crossBetween val="midCat"/>
      </c:valAx>
      <c:valAx>
        <c:axId val="584274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72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y0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Physics!$A$2:$A$42</c:f>
              <c:numCache>
                <c:formatCode>General</c:formatCode>
                <c:ptCount val="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</c:numCache>
            </c:numRef>
          </c:cat>
          <c:val>
            <c:numRef>
              <c:f>Physics!$I$2:$I$42</c:f>
              <c:numCache>
                <c:formatCode>General</c:formatCode>
                <c:ptCount val="41"/>
                <c:pt idx="0">
                  <c:v>0</c:v>
                </c:pt>
                <c:pt idx="1">
                  <c:v>0.39000000000000007</c:v>
                </c:pt>
                <c:pt idx="2">
                  <c:v>0.76</c:v>
                </c:pt>
                <c:pt idx="3">
                  <c:v>1.1100000000000001</c:v>
                </c:pt>
                <c:pt idx="4">
                  <c:v>1.44</c:v>
                </c:pt>
                <c:pt idx="5">
                  <c:v>1.75</c:v>
                </c:pt>
                <c:pt idx="6">
                  <c:v>2.04</c:v>
                </c:pt>
                <c:pt idx="7">
                  <c:v>2.31</c:v>
                </c:pt>
                <c:pt idx="8">
                  <c:v>2.56</c:v>
                </c:pt>
                <c:pt idx="9">
                  <c:v>2.79</c:v>
                </c:pt>
                <c:pt idx="10">
                  <c:v>3</c:v>
                </c:pt>
                <c:pt idx="11">
                  <c:v>3.19</c:v>
                </c:pt>
                <c:pt idx="12">
                  <c:v>3.36</c:v>
                </c:pt>
                <c:pt idx="13">
                  <c:v>3.51</c:v>
                </c:pt>
                <c:pt idx="14">
                  <c:v>3.64</c:v>
                </c:pt>
                <c:pt idx="15">
                  <c:v>3.7499999999999996</c:v>
                </c:pt>
                <c:pt idx="16">
                  <c:v>3.84</c:v>
                </c:pt>
                <c:pt idx="17">
                  <c:v>3.91</c:v>
                </c:pt>
                <c:pt idx="18">
                  <c:v>3.9600000000000004</c:v>
                </c:pt>
                <c:pt idx="19">
                  <c:v>3.9899999999999998</c:v>
                </c:pt>
                <c:pt idx="20">
                  <c:v>4</c:v>
                </c:pt>
                <c:pt idx="21">
                  <c:v>3.9899999999999998</c:v>
                </c:pt>
                <c:pt idx="22">
                  <c:v>3.9600000000000004</c:v>
                </c:pt>
                <c:pt idx="23">
                  <c:v>3.91</c:v>
                </c:pt>
                <c:pt idx="24">
                  <c:v>3.84</c:v>
                </c:pt>
                <c:pt idx="25">
                  <c:v>3.7500000000000004</c:v>
                </c:pt>
                <c:pt idx="26">
                  <c:v>3.6399999999999992</c:v>
                </c:pt>
                <c:pt idx="27">
                  <c:v>3.5099999999999993</c:v>
                </c:pt>
                <c:pt idx="28">
                  <c:v>3.36</c:v>
                </c:pt>
                <c:pt idx="29">
                  <c:v>3.19</c:v>
                </c:pt>
                <c:pt idx="30">
                  <c:v>3</c:v>
                </c:pt>
                <c:pt idx="31">
                  <c:v>2.79</c:v>
                </c:pt>
                <c:pt idx="32">
                  <c:v>2.5599999999999996</c:v>
                </c:pt>
                <c:pt idx="33">
                  <c:v>2.3099999999999996</c:v>
                </c:pt>
                <c:pt idx="34">
                  <c:v>2.0400000000000005</c:v>
                </c:pt>
                <c:pt idx="35">
                  <c:v>1.7499999999999993</c:v>
                </c:pt>
                <c:pt idx="36">
                  <c:v>1.4400000000000006</c:v>
                </c:pt>
                <c:pt idx="37">
                  <c:v>1.109999999999999</c:v>
                </c:pt>
                <c:pt idx="38">
                  <c:v>0.76000000000000023</c:v>
                </c:pt>
                <c:pt idx="39">
                  <c:v>0.39000000000000157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A5-4661-9B7B-41DFAC1B6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81120"/>
        <c:axId val="47668276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y1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Physics!$J$2:$J$42</c15:sqref>
                        </c15:formulaRef>
                      </c:ext>
                    </c:extLst>
                    <c:numCache>
                      <c:formatCode>0.00</c:formatCode>
                      <c:ptCount val="41"/>
                      <c:pt idx="0">
                        <c:v>0</c:v>
                      </c:pt>
                      <c:pt idx="1">
                        <c:v>0.39</c:v>
                      </c:pt>
                      <c:pt idx="2">
                        <c:v>0.76</c:v>
                      </c:pt>
                      <c:pt idx="3">
                        <c:v>1.1099999999999999</c:v>
                      </c:pt>
                      <c:pt idx="4">
                        <c:v>1.44</c:v>
                      </c:pt>
                      <c:pt idx="5">
                        <c:v>1.7499999999999996</c:v>
                      </c:pt>
                      <c:pt idx="6">
                        <c:v>2.0399999999999996</c:v>
                      </c:pt>
                      <c:pt idx="7">
                        <c:v>2.3099999999999996</c:v>
                      </c:pt>
                      <c:pt idx="8">
                        <c:v>2.5599999999999996</c:v>
                      </c:pt>
                      <c:pt idx="9">
                        <c:v>2.79</c:v>
                      </c:pt>
                      <c:pt idx="10">
                        <c:v>3</c:v>
                      </c:pt>
                      <c:pt idx="11">
                        <c:v>3.19</c:v>
                      </c:pt>
                      <c:pt idx="12">
                        <c:v>3.36</c:v>
                      </c:pt>
                      <c:pt idx="13">
                        <c:v>3.51</c:v>
                      </c:pt>
                      <c:pt idx="14">
                        <c:v>3.64</c:v>
                      </c:pt>
                      <c:pt idx="15">
                        <c:v>3.7500000000000004</c:v>
                      </c:pt>
                      <c:pt idx="16">
                        <c:v>3.84</c:v>
                      </c:pt>
                      <c:pt idx="17">
                        <c:v>3.91</c:v>
                      </c:pt>
                      <c:pt idx="18">
                        <c:v>3.9600000000000004</c:v>
                      </c:pt>
                      <c:pt idx="19">
                        <c:v>3.9899999999999998</c:v>
                      </c:pt>
                      <c:pt idx="20">
                        <c:v>4</c:v>
                      </c:pt>
                      <c:pt idx="21">
                        <c:v>3.9899999999999998</c:v>
                      </c:pt>
                      <c:pt idx="22">
                        <c:v>3.9600000000000004</c:v>
                      </c:pt>
                      <c:pt idx="23">
                        <c:v>3.91</c:v>
                      </c:pt>
                      <c:pt idx="24">
                        <c:v>3.84</c:v>
                      </c:pt>
                      <c:pt idx="25">
                        <c:v>3.7500000000000004</c:v>
                      </c:pt>
                      <c:pt idx="26">
                        <c:v>3.64</c:v>
                      </c:pt>
                      <c:pt idx="27">
                        <c:v>3.51</c:v>
                      </c:pt>
                      <c:pt idx="28">
                        <c:v>3.3600000000000008</c:v>
                      </c:pt>
                      <c:pt idx="29">
                        <c:v>3.1900000000000008</c:v>
                      </c:pt>
                      <c:pt idx="30">
                        <c:v>3.0000000000000004</c:v>
                      </c:pt>
                      <c:pt idx="31">
                        <c:v>2.7900000000000005</c:v>
                      </c:pt>
                      <c:pt idx="32">
                        <c:v>2.56</c:v>
                      </c:pt>
                      <c:pt idx="33">
                        <c:v>2.3100000000000009</c:v>
                      </c:pt>
                      <c:pt idx="34">
                        <c:v>2.0400000000000009</c:v>
                      </c:pt>
                      <c:pt idx="35">
                        <c:v>1.7500000000000007</c:v>
                      </c:pt>
                      <c:pt idx="36">
                        <c:v>1.4400000000000004</c:v>
                      </c:pt>
                      <c:pt idx="37">
                        <c:v>1.1100000000000001</c:v>
                      </c:pt>
                      <c:pt idx="38">
                        <c:v>0.76000000000000145</c:v>
                      </c:pt>
                      <c:pt idx="39">
                        <c:v>0.39000000000000107</c:v>
                      </c:pt>
                      <c:pt idx="40">
                        <c:v>7.831037405838157E-16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B0A5-4661-9B7B-41DFAC1B681B}"/>
                  </c:ext>
                </c:extLst>
              </c15:ser>
            </c15:filteredLineSeries>
          </c:ext>
        </c:extLst>
      </c:lineChart>
      <c:catAx>
        <c:axId val="47668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682760"/>
        <c:crosses val="autoZero"/>
        <c:auto val="1"/>
        <c:lblAlgn val="ctr"/>
        <c:lblOffset val="100"/>
        <c:noMultiLvlLbl val="0"/>
      </c:catAx>
      <c:valAx>
        <c:axId val="476682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68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414336</xdr:colOff>
      <xdr:row>0</xdr:row>
      <xdr:rowOff>90487</xdr:rowOff>
    </xdr:from>
    <xdr:to>
      <xdr:col>9</xdr:col>
      <xdr:colOff>285749</xdr:colOff>
      <xdr:row>14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BBC31E-0CFB-ED69-55E8-777C8C4289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452437</xdr:colOff>
      <xdr:row>15</xdr:row>
      <xdr:rowOff>157162</xdr:rowOff>
    </xdr:from>
    <xdr:to>
      <xdr:col>9</xdr:col>
      <xdr:colOff>342900</xdr:colOff>
      <xdr:row>30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1AA8B7-E128-BDCA-91A3-F45F623589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495300</xdr:colOff>
      <xdr:row>0</xdr:row>
      <xdr:rowOff>100012</xdr:rowOff>
    </xdr:from>
    <xdr:to>
      <xdr:col>13</xdr:col>
      <xdr:colOff>561975</xdr:colOff>
      <xdr:row>14</xdr:row>
      <xdr:rowOff>176212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669487D-1B80-1F5D-23AB-CF03590272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514350</xdr:colOff>
      <xdr:row>15</xdr:row>
      <xdr:rowOff>157161</xdr:rowOff>
    </xdr:from>
    <xdr:to>
      <xdr:col>14</xdr:col>
      <xdr:colOff>9525</xdr:colOff>
      <xdr:row>30</xdr:row>
      <xdr:rowOff>47624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F1FD1AE-5FE2-671B-D531-5D2CAA768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90487</xdr:rowOff>
    </xdr:from>
    <xdr:to>
      <xdr:col>13</xdr:col>
      <xdr:colOff>352425</xdr:colOff>
      <xdr:row>14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0233E5-9F60-265E-5122-46022434A4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571500</xdr:colOff>
      <xdr:row>15</xdr:row>
      <xdr:rowOff>128587</xdr:rowOff>
    </xdr:from>
    <xdr:to>
      <xdr:col>13</xdr:col>
      <xdr:colOff>266700</xdr:colOff>
      <xdr:row>30</xdr:row>
      <xdr:rowOff>14287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3ABA8B-37D2-8ABE-5822-CFC021067E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147637</xdr:rowOff>
    </xdr:from>
    <xdr:to>
      <xdr:col>21</xdr:col>
      <xdr:colOff>304800</xdr:colOff>
      <xdr:row>15</xdr:row>
      <xdr:rowOff>33337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8059423-F287-F838-05E3-DBDC2364E4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600076</xdr:colOff>
      <xdr:row>16</xdr:row>
      <xdr:rowOff>109537</xdr:rowOff>
    </xdr:from>
    <xdr:to>
      <xdr:col>19</xdr:col>
      <xdr:colOff>533400</xdr:colOff>
      <xdr:row>30</xdr:row>
      <xdr:rowOff>185737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366C00E-B90C-53CC-82E8-3774E8E5BC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466724</xdr:colOff>
      <xdr:row>3</xdr:row>
      <xdr:rowOff>85724</xdr:rowOff>
    </xdr:from>
    <xdr:to>
      <xdr:col>18</xdr:col>
      <xdr:colOff>552449</xdr:colOff>
      <xdr:row>30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8380D7-3EB7-575C-8361-2378969A00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504825</xdr:colOff>
      <xdr:row>33</xdr:row>
      <xdr:rowOff>47625</xdr:rowOff>
    </xdr:from>
    <xdr:to>
      <xdr:col>18</xdr:col>
      <xdr:colOff>590550</xdr:colOff>
      <xdr:row>60</xdr:row>
      <xdr:rowOff>38101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E112FEF-117E-46D3-A3A0-4A7B5096D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20</xdr:row>
      <xdr:rowOff>42861</xdr:rowOff>
    </xdr:from>
    <xdr:to>
      <xdr:col>9</xdr:col>
      <xdr:colOff>571500</xdr:colOff>
      <xdr:row>39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3DE612-2A82-1C1F-8CC2-92D34A99E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157162</xdr:colOff>
      <xdr:row>20</xdr:row>
      <xdr:rowOff>38100</xdr:rowOff>
    </xdr:from>
    <xdr:to>
      <xdr:col>17</xdr:col>
      <xdr:colOff>461962</xdr:colOff>
      <xdr:row>38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6FC67E8-082E-1FFA-F264-5179313D18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23812</xdr:colOff>
      <xdr:row>41</xdr:row>
      <xdr:rowOff>23812</xdr:rowOff>
    </xdr:from>
    <xdr:to>
      <xdr:col>8</xdr:col>
      <xdr:colOff>328612</xdr:colOff>
      <xdr:row>55</xdr:row>
      <xdr:rowOff>100012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B3FEE98-57D9-F5B5-8824-4E9AEF99F6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74AE3-1AE0-4AD0-91D2-349BC0C71697}">
  <dimension ref="A1:E22"/>
  <sheetViews>
    <sheetView workbookViewId="0">
      <selection sqref="A1:B22"/>
    </sheetView>
  </sheetViews>
  <sheetFormatPr defaultRowHeight="15" x14ac:dyDescent="0.25"/>
  <cols>
    <col min="4" max="4" width="11.28515625" customWidth="1"/>
    <col min="5" max="5" width="12.28515625" customWidth="1"/>
  </cols>
  <sheetData>
    <row r="1" spans="1:5" x14ac:dyDescent="0.25">
      <c r="A1" t="s">
        <v>14</v>
      </c>
      <c r="B1" t="s">
        <v>20</v>
      </c>
      <c r="C1" t="s">
        <v>21</v>
      </c>
      <c r="D1" t="s">
        <v>22</v>
      </c>
      <c r="E1" t="s">
        <v>23</v>
      </c>
    </row>
    <row r="2" spans="1:5" x14ac:dyDescent="0.25">
      <c r="A2" s="2">
        <v>0</v>
      </c>
      <c r="B2" s="1">
        <f>POWER($A2, 2)</f>
        <v>0</v>
      </c>
      <c r="C2" s="1">
        <f>-POWER($A2, 2)</f>
        <v>0</v>
      </c>
      <c r="D2" s="1">
        <f>-POWER($A2, 2)+4</f>
        <v>4</v>
      </c>
      <c r="E2" s="1">
        <f>-POWER(($A2-2), 2)+4</f>
        <v>0</v>
      </c>
    </row>
    <row r="3" spans="1:5" x14ac:dyDescent="0.25">
      <c r="A3" s="2">
        <v>0.2</v>
      </c>
      <c r="B3" s="1">
        <f t="shared" ref="B3:B22" si="0">POWER($A3, 2)</f>
        <v>4.0000000000000008E-2</v>
      </c>
      <c r="C3" s="1">
        <f t="shared" ref="C3:C22" si="1">-POWER($A3, 2)</f>
        <v>-4.0000000000000008E-2</v>
      </c>
      <c r="D3" s="1">
        <f t="shared" ref="D3:D22" si="2">-POWER($A3, 2)+4</f>
        <v>3.96</v>
      </c>
      <c r="E3" s="1">
        <f t="shared" ref="E3:E22" si="3">-POWER(($A3-2), 2)+4</f>
        <v>0.75999999999999979</v>
      </c>
    </row>
    <row r="4" spans="1:5" x14ac:dyDescent="0.25">
      <c r="A4" s="2">
        <v>0.4</v>
      </c>
      <c r="B4" s="1">
        <f t="shared" si="0"/>
        <v>0.16000000000000003</v>
      </c>
      <c r="C4" s="1">
        <f t="shared" si="1"/>
        <v>-0.16000000000000003</v>
      </c>
      <c r="D4" s="1">
        <f t="shared" si="2"/>
        <v>3.84</v>
      </c>
      <c r="E4" s="1">
        <f t="shared" si="3"/>
        <v>1.4399999999999995</v>
      </c>
    </row>
    <row r="5" spans="1:5" x14ac:dyDescent="0.25">
      <c r="A5" s="2">
        <v>0.6</v>
      </c>
      <c r="B5" s="1">
        <f t="shared" si="0"/>
        <v>0.36</v>
      </c>
      <c r="C5" s="1">
        <f t="shared" si="1"/>
        <v>-0.36</v>
      </c>
      <c r="D5" s="1">
        <f t="shared" si="2"/>
        <v>3.64</v>
      </c>
      <c r="E5" s="1">
        <f t="shared" si="3"/>
        <v>2.04</v>
      </c>
    </row>
    <row r="6" spans="1:5" x14ac:dyDescent="0.25">
      <c r="A6" s="2">
        <v>0.8</v>
      </c>
      <c r="B6" s="1">
        <f t="shared" si="0"/>
        <v>0.64000000000000012</v>
      </c>
      <c r="C6" s="1">
        <f t="shared" si="1"/>
        <v>-0.64000000000000012</v>
      </c>
      <c r="D6" s="1">
        <f t="shared" si="2"/>
        <v>3.36</v>
      </c>
      <c r="E6" s="1">
        <f t="shared" si="3"/>
        <v>2.56</v>
      </c>
    </row>
    <row r="7" spans="1:5" x14ac:dyDescent="0.25">
      <c r="A7" s="2">
        <v>1</v>
      </c>
      <c r="B7" s="1">
        <f t="shared" si="0"/>
        <v>1</v>
      </c>
      <c r="C7" s="1">
        <f t="shared" si="1"/>
        <v>-1</v>
      </c>
      <c r="D7" s="1">
        <f t="shared" si="2"/>
        <v>3</v>
      </c>
      <c r="E7" s="1">
        <f t="shared" si="3"/>
        <v>3</v>
      </c>
    </row>
    <row r="8" spans="1:5" x14ac:dyDescent="0.25">
      <c r="A8" s="2">
        <v>1.2</v>
      </c>
      <c r="B8" s="1">
        <f t="shared" si="0"/>
        <v>1.44</v>
      </c>
      <c r="C8" s="1">
        <f t="shared" si="1"/>
        <v>-1.44</v>
      </c>
      <c r="D8" s="1">
        <f t="shared" si="2"/>
        <v>2.56</v>
      </c>
      <c r="E8" s="1">
        <f t="shared" si="3"/>
        <v>3.36</v>
      </c>
    </row>
    <row r="9" spans="1:5" x14ac:dyDescent="0.25">
      <c r="A9" s="2">
        <v>1.4</v>
      </c>
      <c r="B9" s="1">
        <f t="shared" si="0"/>
        <v>1.9599999999999997</v>
      </c>
      <c r="C9" s="1">
        <f t="shared" si="1"/>
        <v>-1.9599999999999997</v>
      </c>
      <c r="D9" s="1">
        <f t="shared" si="2"/>
        <v>2.04</v>
      </c>
      <c r="E9" s="1">
        <f t="shared" si="3"/>
        <v>3.6399999999999997</v>
      </c>
    </row>
    <row r="10" spans="1:5" x14ac:dyDescent="0.25">
      <c r="A10" s="2">
        <v>1.6</v>
      </c>
      <c r="B10" s="1">
        <f t="shared" si="0"/>
        <v>2.5600000000000005</v>
      </c>
      <c r="C10" s="1">
        <f t="shared" si="1"/>
        <v>-2.5600000000000005</v>
      </c>
      <c r="D10" s="1">
        <f t="shared" si="2"/>
        <v>1.4399999999999995</v>
      </c>
      <c r="E10" s="1">
        <f t="shared" si="3"/>
        <v>3.84</v>
      </c>
    </row>
    <row r="11" spans="1:5" x14ac:dyDescent="0.25">
      <c r="A11" s="2">
        <v>1.8</v>
      </c>
      <c r="B11" s="1">
        <f t="shared" si="0"/>
        <v>3.24</v>
      </c>
      <c r="C11" s="1">
        <f t="shared" si="1"/>
        <v>-3.24</v>
      </c>
      <c r="D11" s="1">
        <f t="shared" si="2"/>
        <v>0.75999999999999979</v>
      </c>
      <c r="E11" s="1">
        <f t="shared" si="3"/>
        <v>3.96</v>
      </c>
    </row>
    <row r="12" spans="1:5" x14ac:dyDescent="0.25">
      <c r="A12" s="2">
        <v>2</v>
      </c>
      <c r="B12" s="1">
        <f t="shared" si="0"/>
        <v>4</v>
      </c>
      <c r="C12" s="1">
        <f t="shared" si="1"/>
        <v>-4</v>
      </c>
      <c r="D12" s="1">
        <f t="shared" si="2"/>
        <v>0</v>
      </c>
      <c r="E12" s="1">
        <f t="shared" si="3"/>
        <v>4</v>
      </c>
    </row>
    <row r="13" spans="1:5" x14ac:dyDescent="0.25">
      <c r="A13" s="2">
        <v>2.2000000000000002</v>
      </c>
      <c r="B13" s="1">
        <f t="shared" si="0"/>
        <v>4.8400000000000007</v>
      </c>
      <c r="C13" s="1">
        <f t="shared" si="1"/>
        <v>-4.8400000000000007</v>
      </c>
      <c r="D13" s="1">
        <f t="shared" si="2"/>
        <v>-0.84000000000000075</v>
      </c>
      <c r="E13" s="1">
        <f t="shared" si="3"/>
        <v>3.96</v>
      </c>
    </row>
    <row r="14" spans="1:5" x14ac:dyDescent="0.25">
      <c r="A14" s="2">
        <v>2.4</v>
      </c>
      <c r="B14" s="1">
        <f t="shared" si="0"/>
        <v>5.76</v>
      </c>
      <c r="C14" s="1">
        <f t="shared" si="1"/>
        <v>-5.76</v>
      </c>
      <c r="D14" s="1">
        <f t="shared" si="2"/>
        <v>-1.7599999999999998</v>
      </c>
      <c r="E14" s="1">
        <f t="shared" si="3"/>
        <v>3.84</v>
      </c>
    </row>
    <row r="15" spans="1:5" x14ac:dyDescent="0.25">
      <c r="A15" s="2">
        <v>2.6</v>
      </c>
      <c r="B15" s="1">
        <f t="shared" si="0"/>
        <v>6.7600000000000007</v>
      </c>
      <c r="C15" s="1">
        <f t="shared" si="1"/>
        <v>-6.7600000000000007</v>
      </c>
      <c r="D15" s="1">
        <f t="shared" si="2"/>
        <v>-2.7600000000000007</v>
      </c>
      <c r="E15" s="1">
        <f t="shared" si="3"/>
        <v>3.6399999999999997</v>
      </c>
    </row>
    <row r="16" spans="1:5" x14ac:dyDescent="0.25">
      <c r="A16" s="2">
        <v>2.8</v>
      </c>
      <c r="B16" s="1">
        <f t="shared" si="0"/>
        <v>7.839999999999999</v>
      </c>
      <c r="C16" s="1">
        <f t="shared" si="1"/>
        <v>-7.839999999999999</v>
      </c>
      <c r="D16" s="1">
        <f t="shared" si="2"/>
        <v>-3.839999999999999</v>
      </c>
      <c r="E16" s="1">
        <f t="shared" si="3"/>
        <v>3.3600000000000003</v>
      </c>
    </row>
    <row r="17" spans="1:5" x14ac:dyDescent="0.25">
      <c r="A17" s="2">
        <v>3</v>
      </c>
      <c r="B17" s="1">
        <f t="shared" si="0"/>
        <v>9</v>
      </c>
      <c r="C17" s="1">
        <f t="shared" si="1"/>
        <v>-9</v>
      </c>
      <c r="D17" s="1">
        <f t="shared" si="2"/>
        <v>-5</v>
      </c>
      <c r="E17" s="1">
        <f t="shared" si="3"/>
        <v>3</v>
      </c>
    </row>
    <row r="18" spans="1:5" x14ac:dyDescent="0.25">
      <c r="A18" s="2">
        <v>3.2</v>
      </c>
      <c r="B18" s="1">
        <f t="shared" si="0"/>
        <v>10.240000000000002</v>
      </c>
      <c r="C18" s="1">
        <f t="shared" si="1"/>
        <v>-10.240000000000002</v>
      </c>
      <c r="D18" s="1">
        <f t="shared" si="2"/>
        <v>-6.240000000000002</v>
      </c>
      <c r="E18" s="1">
        <f t="shared" si="3"/>
        <v>2.5599999999999996</v>
      </c>
    </row>
    <row r="19" spans="1:5" x14ac:dyDescent="0.25">
      <c r="A19" s="2">
        <v>3.4</v>
      </c>
      <c r="B19" s="1">
        <f t="shared" si="0"/>
        <v>11.559999999999999</v>
      </c>
      <c r="C19" s="1">
        <f t="shared" si="1"/>
        <v>-11.559999999999999</v>
      </c>
      <c r="D19" s="1">
        <f t="shared" si="2"/>
        <v>-7.5599999999999987</v>
      </c>
      <c r="E19" s="1">
        <f t="shared" si="3"/>
        <v>2.04</v>
      </c>
    </row>
    <row r="20" spans="1:5" x14ac:dyDescent="0.25">
      <c r="A20" s="2">
        <v>3.6</v>
      </c>
      <c r="B20" s="1">
        <f t="shared" si="0"/>
        <v>12.96</v>
      </c>
      <c r="C20" s="1">
        <f t="shared" si="1"/>
        <v>-12.96</v>
      </c>
      <c r="D20" s="1">
        <f t="shared" si="2"/>
        <v>-8.9600000000000009</v>
      </c>
      <c r="E20" s="1">
        <f t="shared" si="3"/>
        <v>1.4399999999999995</v>
      </c>
    </row>
    <row r="21" spans="1:5" x14ac:dyDescent="0.25">
      <c r="A21" s="2">
        <v>3.8</v>
      </c>
      <c r="B21" s="1">
        <f t="shared" si="0"/>
        <v>14.44</v>
      </c>
      <c r="C21" s="1">
        <f t="shared" si="1"/>
        <v>-14.44</v>
      </c>
      <c r="D21" s="1">
        <f t="shared" si="2"/>
        <v>-10.44</v>
      </c>
      <c r="E21" s="1">
        <f t="shared" si="3"/>
        <v>0.76000000000000068</v>
      </c>
    </row>
    <row r="22" spans="1:5" x14ac:dyDescent="0.25">
      <c r="A22" s="2">
        <v>4</v>
      </c>
      <c r="B22" s="1">
        <f t="shared" si="0"/>
        <v>16</v>
      </c>
      <c r="C22" s="1">
        <f t="shared" si="1"/>
        <v>-16</v>
      </c>
      <c r="D22" s="1">
        <f t="shared" si="2"/>
        <v>-12</v>
      </c>
      <c r="E22" s="1">
        <f t="shared" si="3"/>
        <v>0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18DB6-093B-40C1-B27C-43750965E1D3}">
  <dimension ref="A1:E33"/>
  <sheetViews>
    <sheetView workbookViewId="0">
      <selection activeCell="W21" sqref="W21"/>
    </sheetView>
  </sheetViews>
  <sheetFormatPr defaultRowHeight="15" x14ac:dyDescent="0.25"/>
  <cols>
    <col min="3" max="3" width="12.7109375" customWidth="1"/>
    <col min="4" max="4" width="13" customWidth="1"/>
  </cols>
  <sheetData>
    <row r="1" spans="1:5" x14ac:dyDescent="0.25">
      <c r="A1" t="s">
        <v>14</v>
      </c>
      <c r="B1" t="s">
        <v>24</v>
      </c>
      <c r="C1" t="s">
        <v>25</v>
      </c>
      <c r="D1" t="s">
        <v>26</v>
      </c>
      <c r="E1" t="s">
        <v>27</v>
      </c>
    </row>
    <row r="2" spans="1:5" x14ac:dyDescent="0.25">
      <c r="A2" s="2">
        <v>0</v>
      </c>
      <c r="B2" s="1">
        <f>SIN($A2)</f>
        <v>0</v>
      </c>
      <c r="C2" s="1">
        <f>4*SIN($A2)</f>
        <v>0</v>
      </c>
      <c r="D2" s="1">
        <f>SIN(PI()*$A2)</f>
        <v>0</v>
      </c>
      <c r="E2" s="1">
        <f>4*SIN(PI()/4*$A2)</f>
        <v>0</v>
      </c>
    </row>
    <row r="3" spans="1:5" x14ac:dyDescent="0.25">
      <c r="A3" s="2">
        <v>0.2</v>
      </c>
      <c r="B3" s="1">
        <f t="shared" ref="B3:B33" si="0">SIN($A3)</f>
        <v>0.19866933079506122</v>
      </c>
      <c r="C3" s="1">
        <f t="shared" ref="C3:C33" si="1">4*SIN($A3)</f>
        <v>0.79467732318024487</v>
      </c>
      <c r="D3" s="1">
        <f t="shared" ref="D3:D33" si="2">SIN(PI()*$A3)</f>
        <v>0.58778525229247314</v>
      </c>
      <c r="E3" s="1">
        <f t="shared" ref="E3:E33" si="3">4*SIN(PI()/4*$A3)</f>
        <v>0.62573786016092348</v>
      </c>
    </row>
    <row r="4" spans="1:5" x14ac:dyDescent="0.25">
      <c r="A4" s="2">
        <v>0.4</v>
      </c>
      <c r="B4" s="1">
        <f t="shared" si="0"/>
        <v>0.38941834230865052</v>
      </c>
      <c r="C4" s="1">
        <f t="shared" si="1"/>
        <v>1.5576733692346021</v>
      </c>
      <c r="D4" s="1">
        <f t="shared" si="2"/>
        <v>0.95105651629515353</v>
      </c>
      <c r="E4" s="1">
        <f t="shared" si="3"/>
        <v>1.2360679774997896</v>
      </c>
    </row>
    <row r="5" spans="1:5" x14ac:dyDescent="0.25">
      <c r="A5" s="2">
        <v>0.6</v>
      </c>
      <c r="B5" s="1">
        <f t="shared" si="0"/>
        <v>0.56464247339503537</v>
      </c>
      <c r="C5" s="1">
        <f t="shared" si="1"/>
        <v>2.2585698935801415</v>
      </c>
      <c r="D5" s="1">
        <f t="shared" si="2"/>
        <v>0.95105651629515364</v>
      </c>
      <c r="E5" s="1">
        <f t="shared" si="3"/>
        <v>1.815961998958187</v>
      </c>
    </row>
    <row r="6" spans="1:5" x14ac:dyDescent="0.25">
      <c r="A6" s="2">
        <v>0.8</v>
      </c>
      <c r="B6" s="1">
        <f t="shared" si="0"/>
        <v>0.71735609089952279</v>
      </c>
      <c r="C6" s="1">
        <f t="shared" si="1"/>
        <v>2.8694243635980912</v>
      </c>
      <c r="D6" s="1">
        <f t="shared" si="2"/>
        <v>0.58778525229247325</v>
      </c>
      <c r="E6" s="1">
        <f t="shared" si="3"/>
        <v>2.3511410091698925</v>
      </c>
    </row>
    <row r="7" spans="1:5" x14ac:dyDescent="0.25">
      <c r="A7" s="2">
        <v>1</v>
      </c>
      <c r="B7" s="1">
        <f t="shared" si="0"/>
        <v>0.8414709848078965</v>
      </c>
      <c r="C7" s="1">
        <f t="shared" si="1"/>
        <v>3.365883939231586</v>
      </c>
      <c r="D7" s="1">
        <f t="shared" si="2"/>
        <v>1.22514845490862E-16</v>
      </c>
      <c r="E7" s="1">
        <f t="shared" si="3"/>
        <v>2.8284271247461898</v>
      </c>
    </row>
    <row r="8" spans="1:5" x14ac:dyDescent="0.25">
      <c r="A8" s="2">
        <v>1.2</v>
      </c>
      <c r="B8" s="1">
        <f t="shared" si="0"/>
        <v>0.93203908596722629</v>
      </c>
      <c r="C8" s="1">
        <f t="shared" si="1"/>
        <v>3.7281563438689052</v>
      </c>
      <c r="D8" s="1">
        <f t="shared" si="2"/>
        <v>-0.58778525229247303</v>
      </c>
      <c r="E8" s="1">
        <f t="shared" si="3"/>
        <v>3.2360679774997898</v>
      </c>
    </row>
    <row r="9" spans="1:5" x14ac:dyDescent="0.25">
      <c r="A9" s="2">
        <v>1.4</v>
      </c>
      <c r="B9" s="1">
        <f t="shared" si="0"/>
        <v>0.98544972998846014</v>
      </c>
      <c r="C9" s="1">
        <f t="shared" si="1"/>
        <v>3.9417989199538406</v>
      </c>
      <c r="D9" s="1">
        <f t="shared" si="2"/>
        <v>-0.95105651629515353</v>
      </c>
      <c r="E9" s="1">
        <f t="shared" si="3"/>
        <v>3.5640260967534712</v>
      </c>
    </row>
    <row r="10" spans="1:5" x14ac:dyDescent="0.25">
      <c r="A10" s="2">
        <v>1.6</v>
      </c>
      <c r="B10" s="1">
        <f t="shared" si="0"/>
        <v>0.99957360304150511</v>
      </c>
      <c r="C10" s="1">
        <f t="shared" si="1"/>
        <v>3.9982944121660204</v>
      </c>
      <c r="D10" s="1">
        <f t="shared" si="2"/>
        <v>-0.95105651629515364</v>
      </c>
      <c r="E10" s="1">
        <f t="shared" si="3"/>
        <v>3.8042260651806141</v>
      </c>
    </row>
    <row r="11" spans="1:5" x14ac:dyDescent="0.25">
      <c r="A11" s="2">
        <v>1.8</v>
      </c>
      <c r="B11" s="1">
        <f t="shared" si="0"/>
        <v>0.97384763087819515</v>
      </c>
      <c r="C11" s="1">
        <f t="shared" si="1"/>
        <v>3.8953905235127806</v>
      </c>
      <c r="D11" s="1">
        <f t="shared" si="2"/>
        <v>-0.58778525229247336</v>
      </c>
      <c r="E11" s="1">
        <f t="shared" si="3"/>
        <v>3.9507533623805511</v>
      </c>
    </row>
    <row r="12" spans="1:5" x14ac:dyDescent="0.25">
      <c r="A12" s="2">
        <v>2</v>
      </c>
      <c r="B12" s="1">
        <f t="shared" si="0"/>
        <v>0.90929742682568171</v>
      </c>
      <c r="C12" s="1">
        <f t="shared" si="1"/>
        <v>3.6371897073027268</v>
      </c>
      <c r="D12" s="1">
        <f t="shared" si="2"/>
        <v>-2.45029690981724E-16</v>
      </c>
      <c r="E12" s="1">
        <f t="shared" si="3"/>
        <v>4</v>
      </c>
    </row>
    <row r="13" spans="1:5" x14ac:dyDescent="0.25">
      <c r="A13" s="2">
        <v>2.2000000000000002</v>
      </c>
      <c r="B13" s="1">
        <f t="shared" si="0"/>
        <v>0.80849640381959009</v>
      </c>
      <c r="C13" s="1">
        <f t="shared" si="1"/>
        <v>3.2339856152783604</v>
      </c>
      <c r="D13" s="1">
        <f t="shared" si="2"/>
        <v>0.58778525229247358</v>
      </c>
      <c r="E13" s="1">
        <f t="shared" si="3"/>
        <v>3.9507533623805506</v>
      </c>
    </row>
    <row r="14" spans="1:5" x14ac:dyDescent="0.25">
      <c r="A14" s="2">
        <v>2.4</v>
      </c>
      <c r="B14" s="1">
        <f t="shared" si="0"/>
        <v>0.67546318055115095</v>
      </c>
      <c r="C14" s="1">
        <f t="shared" si="1"/>
        <v>2.7018527222046038</v>
      </c>
      <c r="D14" s="1">
        <f t="shared" si="2"/>
        <v>0.95105651629515353</v>
      </c>
      <c r="E14" s="1">
        <f t="shared" si="3"/>
        <v>3.8042260651806146</v>
      </c>
    </row>
    <row r="15" spans="1:5" x14ac:dyDescent="0.25">
      <c r="A15" s="2">
        <v>2.6</v>
      </c>
      <c r="B15" s="1">
        <f t="shared" si="0"/>
        <v>0.51550137182146416</v>
      </c>
      <c r="C15" s="1">
        <f t="shared" si="1"/>
        <v>2.0620054872858566</v>
      </c>
      <c r="D15" s="1">
        <f t="shared" si="2"/>
        <v>0.95105651629515364</v>
      </c>
      <c r="E15" s="1">
        <f t="shared" si="3"/>
        <v>3.5640260967534716</v>
      </c>
    </row>
    <row r="16" spans="1:5" x14ac:dyDescent="0.25">
      <c r="A16" s="2">
        <v>2.8</v>
      </c>
      <c r="B16" s="1">
        <f t="shared" si="0"/>
        <v>0.33498815015590511</v>
      </c>
      <c r="C16" s="1">
        <f t="shared" si="1"/>
        <v>1.3399526006236204</v>
      </c>
      <c r="D16" s="1">
        <f t="shared" si="2"/>
        <v>0.58778525229247336</v>
      </c>
      <c r="E16" s="1">
        <f t="shared" si="3"/>
        <v>3.2360679774997898</v>
      </c>
    </row>
    <row r="17" spans="1:5" x14ac:dyDescent="0.25">
      <c r="A17" s="2">
        <v>3</v>
      </c>
      <c r="B17" s="1">
        <f t="shared" si="0"/>
        <v>0.14112000805986721</v>
      </c>
      <c r="C17" s="1">
        <f t="shared" si="1"/>
        <v>0.56448003223946885</v>
      </c>
      <c r="D17" s="1">
        <f t="shared" si="2"/>
        <v>3.67544536472586E-16</v>
      </c>
      <c r="E17" s="1">
        <f t="shared" si="3"/>
        <v>2.8284271247461903</v>
      </c>
    </row>
    <row r="18" spans="1:5" x14ac:dyDescent="0.25">
      <c r="A18" s="2">
        <v>3.2</v>
      </c>
      <c r="B18" s="1">
        <f t="shared" si="0"/>
        <v>-5.8374143427580086E-2</v>
      </c>
      <c r="C18" s="1">
        <f t="shared" si="1"/>
        <v>-0.23349657371032034</v>
      </c>
      <c r="D18" s="1">
        <f t="shared" si="2"/>
        <v>-0.5877852522924728</v>
      </c>
      <c r="E18" s="1">
        <f t="shared" si="3"/>
        <v>2.351141009169893</v>
      </c>
    </row>
    <row r="19" spans="1:5" x14ac:dyDescent="0.25">
      <c r="A19" s="2">
        <v>3.4</v>
      </c>
      <c r="B19" s="1">
        <f t="shared" si="0"/>
        <v>-0.25554110202683122</v>
      </c>
      <c r="C19" s="1">
        <f t="shared" si="1"/>
        <v>-1.0221644081073249</v>
      </c>
      <c r="D19" s="1">
        <f t="shared" si="2"/>
        <v>-0.95105651629515342</v>
      </c>
      <c r="E19" s="1">
        <f t="shared" si="3"/>
        <v>1.8159619989581874</v>
      </c>
    </row>
    <row r="20" spans="1:5" x14ac:dyDescent="0.25">
      <c r="A20" s="2">
        <v>3.6</v>
      </c>
      <c r="B20" s="1">
        <f t="shared" si="0"/>
        <v>-0.44252044329485246</v>
      </c>
      <c r="C20" s="1">
        <f t="shared" si="1"/>
        <v>-1.7700817731794098</v>
      </c>
      <c r="D20" s="1">
        <f t="shared" si="2"/>
        <v>-0.95105651629515375</v>
      </c>
      <c r="E20" s="1">
        <f t="shared" si="3"/>
        <v>1.23606797749979</v>
      </c>
    </row>
    <row r="21" spans="1:5" x14ac:dyDescent="0.25">
      <c r="A21" s="2">
        <v>3.8</v>
      </c>
      <c r="B21" s="1">
        <f t="shared" si="0"/>
        <v>-0.61185789094271892</v>
      </c>
      <c r="C21" s="1">
        <f t="shared" si="1"/>
        <v>-2.4474315637708757</v>
      </c>
      <c r="D21" s="1">
        <f t="shared" si="2"/>
        <v>-0.58778525229247347</v>
      </c>
      <c r="E21" s="1">
        <f t="shared" si="3"/>
        <v>0.62573786016092392</v>
      </c>
    </row>
    <row r="22" spans="1:5" x14ac:dyDescent="0.25">
      <c r="A22" s="2">
        <v>4</v>
      </c>
      <c r="B22" s="1">
        <f t="shared" si="0"/>
        <v>-0.7568024953079282</v>
      </c>
      <c r="C22" s="1">
        <f t="shared" si="1"/>
        <v>-3.0272099812317128</v>
      </c>
      <c r="D22" s="1">
        <f t="shared" si="2"/>
        <v>-4.90059381963448E-16</v>
      </c>
      <c r="E22" s="1">
        <f t="shared" si="3"/>
        <v>4.90059381963448E-16</v>
      </c>
    </row>
    <row r="23" spans="1:5" x14ac:dyDescent="0.25">
      <c r="A23" s="2">
        <v>4.2</v>
      </c>
      <c r="B23" s="1">
        <f t="shared" si="0"/>
        <v>-0.87157577241358819</v>
      </c>
      <c r="C23" s="1">
        <f t="shared" si="1"/>
        <v>-3.4863030896543528</v>
      </c>
      <c r="D23" s="1">
        <f t="shared" si="2"/>
        <v>0.58778525229247269</v>
      </c>
      <c r="E23" s="1">
        <f t="shared" si="3"/>
        <v>-0.62573786016092292</v>
      </c>
    </row>
    <row r="24" spans="1:5" x14ac:dyDescent="0.25">
      <c r="A24" s="2">
        <v>4.4000000000000004</v>
      </c>
      <c r="B24" s="1">
        <f t="shared" si="0"/>
        <v>-0.95160207388951601</v>
      </c>
      <c r="C24" s="1">
        <f t="shared" si="1"/>
        <v>-3.806408295558064</v>
      </c>
      <c r="D24" s="1">
        <f t="shared" si="2"/>
        <v>0.95105651629515398</v>
      </c>
      <c r="E24" s="1">
        <f t="shared" si="3"/>
        <v>-1.2360679774997909</v>
      </c>
    </row>
    <row r="25" spans="1:5" x14ac:dyDescent="0.25">
      <c r="A25" s="2">
        <v>4.5999999999999996</v>
      </c>
      <c r="B25" s="1">
        <f t="shared" si="0"/>
        <v>-0.99369100363346441</v>
      </c>
      <c r="C25" s="1">
        <f t="shared" si="1"/>
        <v>-3.9747640145338576</v>
      </c>
      <c r="D25" s="1">
        <f t="shared" si="2"/>
        <v>0.95105651629515431</v>
      </c>
      <c r="E25" s="1">
        <f t="shared" si="3"/>
        <v>-1.815961998958185</v>
      </c>
    </row>
    <row r="26" spans="1:5" x14ac:dyDescent="0.25">
      <c r="A26" s="2">
        <v>4.8</v>
      </c>
      <c r="B26" s="1">
        <f t="shared" si="0"/>
        <v>-0.99616460883584068</v>
      </c>
      <c r="C26" s="1">
        <f t="shared" si="1"/>
        <v>-3.9846584353433627</v>
      </c>
      <c r="D26" s="1">
        <f t="shared" si="2"/>
        <v>0.58778525229247358</v>
      </c>
      <c r="E26" s="1">
        <f t="shared" si="3"/>
        <v>-2.3511410091698921</v>
      </c>
    </row>
    <row r="27" spans="1:5" x14ac:dyDescent="0.25">
      <c r="A27" s="2">
        <v>5</v>
      </c>
      <c r="B27" s="1">
        <f t="shared" si="0"/>
        <v>-0.95892427466313845</v>
      </c>
      <c r="C27" s="1">
        <f t="shared" si="1"/>
        <v>-3.8356970986525538</v>
      </c>
      <c r="D27" s="1">
        <f t="shared" si="2"/>
        <v>6.1257422745431001E-16</v>
      </c>
      <c r="E27" s="1">
        <f t="shared" si="3"/>
        <v>-2.8284271247461898</v>
      </c>
    </row>
    <row r="28" spans="1:5" x14ac:dyDescent="0.25">
      <c r="A28" s="2">
        <v>5.2</v>
      </c>
      <c r="B28" s="1">
        <f t="shared" si="0"/>
        <v>-0.88345465572015314</v>
      </c>
      <c r="C28" s="1">
        <f t="shared" si="1"/>
        <v>-3.5338186228806125</v>
      </c>
      <c r="D28" s="1">
        <f t="shared" si="2"/>
        <v>-0.58778525229247258</v>
      </c>
      <c r="E28" s="1">
        <f t="shared" si="3"/>
        <v>-3.2360679774997894</v>
      </c>
    </row>
    <row r="29" spans="1:5" x14ac:dyDescent="0.25">
      <c r="A29" s="2">
        <v>5.4</v>
      </c>
      <c r="B29" s="1">
        <f t="shared" si="0"/>
        <v>-0.77276448755598715</v>
      </c>
      <c r="C29" s="1">
        <f t="shared" si="1"/>
        <v>-3.0910579502239486</v>
      </c>
      <c r="D29" s="1">
        <f t="shared" si="2"/>
        <v>-0.95105651629515342</v>
      </c>
      <c r="E29" s="1">
        <f t="shared" si="3"/>
        <v>-3.5640260967534712</v>
      </c>
    </row>
    <row r="30" spans="1:5" x14ac:dyDescent="0.25">
      <c r="A30" s="2">
        <v>5.6</v>
      </c>
      <c r="B30" s="1">
        <f t="shared" si="0"/>
        <v>-0.63126663787232162</v>
      </c>
      <c r="C30" s="1">
        <f t="shared" si="1"/>
        <v>-2.5250665514892865</v>
      </c>
      <c r="D30" s="1">
        <f t="shared" si="2"/>
        <v>-0.95105651629515375</v>
      </c>
      <c r="E30" s="1">
        <f t="shared" si="3"/>
        <v>-3.8042260651806141</v>
      </c>
    </row>
    <row r="31" spans="1:5" x14ac:dyDescent="0.25">
      <c r="A31" s="2">
        <v>5.8</v>
      </c>
      <c r="B31" s="1">
        <f t="shared" si="0"/>
        <v>-0.46460217941375737</v>
      </c>
      <c r="C31" s="1">
        <f t="shared" si="1"/>
        <v>-1.8584087176550295</v>
      </c>
      <c r="D31" s="1">
        <f t="shared" si="2"/>
        <v>-0.58778525229247369</v>
      </c>
      <c r="E31" s="1">
        <f t="shared" si="3"/>
        <v>-3.9507533623805506</v>
      </c>
    </row>
    <row r="32" spans="1:5" x14ac:dyDescent="0.25">
      <c r="A32" s="2">
        <v>6</v>
      </c>
      <c r="B32" s="1">
        <f t="shared" si="0"/>
        <v>-0.27941549819892586</v>
      </c>
      <c r="C32" s="1">
        <f t="shared" si="1"/>
        <v>-1.1176619927957034</v>
      </c>
      <c r="D32" s="1">
        <f t="shared" si="2"/>
        <v>-7.3508907294517201E-16</v>
      </c>
      <c r="E32" s="1">
        <f t="shared" si="3"/>
        <v>-4</v>
      </c>
    </row>
    <row r="33" spans="1:5" x14ac:dyDescent="0.25">
      <c r="A33" s="2">
        <v>6.2</v>
      </c>
      <c r="B33" s="1">
        <f t="shared" si="0"/>
        <v>-8.3089402817496397E-2</v>
      </c>
      <c r="C33" s="1">
        <f t="shared" si="1"/>
        <v>-0.33235761126998559</v>
      </c>
      <c r="D33" s="1">
        <f t="shared" si="2"/>
        <v>0.58778525229247247</v>
      </c>
      <c r="E33" s="1">
        <f t="shared" si="3"/>
        <v>-3.9507533623805511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5AF43-5B2F-4D05-9F3C-9216664FC779}">
  <dimension ref="A1:J42"/>
  <sheetViews>
    <sheetView workbookViewId="0">
      <selection activeCell="B4" sqref="B4"/>
    </sheetView>
  </sheetViews>
  <sheetFormatPr defaultRowHeight="15" x14ac:dyDescent="0.25"/>
  <sheetData>
    <row r="1" spans="1:10" x14ac:dyDescent="0.25">
      <c r="A1" t="s">
        <v>2</v>
      </c>
      <c r="B1" t="s">
        <v>9</v>
      </c>
      <c r="C1" t="s">
        <v>4</v>
      </c>
      <c r="D1" t="s">
        <v>0</v>
      </c>
      <c r="E1" t="s">
        <v>1</v>
      </c>
      <c r="F1" t="s">
        <v>6</v>
      </c>
      <c r="G1" t="s">
        <v>5</v>
      </c>
      <c r="H1" t="s">
        <v>3</v>
      </c>
      <c r="I1" t="s">
        <v>7</v>
      </c>
      <c r="J1" t="s">
        <v>8</v>
      </c>
    </row>
    <row r="2" spans="1:10" x14ac:dyDescent="0.25">
      <c r="A2">
        <v>0</v>
      </c>
      <c r="B2">
        <v>0</v>
      </c>
      <c r="C2">
        <f>2*9.8</f>
        <v>19.600000000000001</v>
      </c>
      <c r="D2" s="1">
        <f>C2</f>
        <v>19.600000000000001</v>
      </c>
      <c r="E2">
        <v>-9.8000000000000007</v>
      </c>
      <c r="F2">
        <f>(C2-(A2*E2))*A2</f>
        <v>0</v>
      </c>
      <c r="G2">
        <v>0</v>
      </c>
      <c r="H2">
        <f>4/$C$2</f>
        <v>0.2040816326530612</v>
      </c>
      <c r="I2">
        <f>F2*H2</f>
        <v>0</v>
      </c>
      <c r="J2" s="1">
        <f>G2*H2</f>
        <v>0</v>
      </c>
    </row>
    <row r="3" spans="1:10" x14ac:dyDescent="0.25">
      <c r="A3">
        <v>0.1</v>
      </c>
      <c r="B3">
        <f>A3-A2</f>
        <v>0.1</v>
      </c>
      <c r="C3">
        <f>$C$2</f>
        <v>19.600000000000001</v>
      </c>
      <c r="D3" s="1">
        <f>D2+(B3 *E3)</f>
        <v>18.62</v>
      </c>
      <c r="E3">
        <f>$E$2</f>
        <v>-9.8000000000000007</v>
      </c>
      <c r="F3" s="1">
        <f>(C3+(0.5*A3*E3))*A3</f>
        <v>1.9110000000000005</v>
      </c>
      <c r="G3" s="1">
        <f>G2+(D2*B3)+(0.5*E2*B3^2)</f>
        <v>1.9110000000000003</v>
      </c>
      <c r="H3">
        <f>$H$2</f>
        <v>0.2040816326530612</v>
      </c>
      <c r="I3">
        <f t="shared" ref="I3:I42" si="0">F3*H3</f>
        <v>0.39000000000000007</v>
      </c>
      <c r="J3" s="1">
        <f t="shared" ref="J3:J42" si="1">G3*H3</f>
        <v>0.39</v>
      </c>
    </row>
    <row r="4" spans="1:10" x14ac:dyDescent="0.25">
      <c r="A4">
        <v>0.2</v>
      </c>
      <c r="B4">
        <f t="shared" ref="B4:B42" si="2">A4-A3</f>
        <v>0.1</v>
      </c>
      <c r="C4">
        <f t="shared" ref="C4:C42" si="3">$C$2</f>
        <v>19.600000000000001</v>
      </c>
      <c r="D4" s="1">
        <f t="shared" ref="D4:D42" si="4">D3+(B4 *E4)</f>
        <v>17.64</v>
      </c>
      <c r="E4">
        <f t="shared" ref="E4:E42" si="5">$E$2</f>
        <v>-9.8000000000000007</v>
      </c>
      <c r="F4" s="1">
        <f t="shared" ref="F4:F42" si="6">(C4+(0.5*A4*E4))*A4</f>
        <v>3.7240000000000002</v>
      </c>
      <c r="G4" s="1">
        <f>G3+(D3*B4)+(0.5*E3*B4^2)</f>
        <v>3.7240000000000006</v>
      </c>
      <c r="H4">
        <f t="shared" ref="H4:H42" si="7">$H$2</f>
        <v>0.2040816326530612</v>
      </c>
      <c r="I4">
        <f t="shared" si="0"/>
        <v>0.76</v>
      </c>
      <c r="J4" s="1">
        <f t="shared" si="1"/>
        <v>0.76</v>
      </c>
    </row>
    <row r="5" spans="1:10" x14ac:dyDescent="0.25">
      <c r="A5">
        <v>0.3</v>
      </c>
      <c r="B5">
        <f t="shared" si="2"/>
        <v>9.9999999999999978E-2</v>
      </c>
      <c r="C5">
        <f t="shared" si="3"/>
        <v>19.600000000000001</v>
      </c>
      <c r="D5" s="1">
        <f t="shared" si="4"/>
        <v>16.66</v>
      </c>
      <c r="E5">
        <f t="shared" si="5"/>
        <v>-9.8000000000000007</v>
      </c>
      <c r="F5" s="1">
        <f t="shared" si="6"/>
        <v>5.4390000000000009</v>
      </c>
      <c r="G5" s="1">
        <f t="shared" ref="G5:G42" si="8">G4+(D4*B5)+(0.5*E4*B5^2)</f>
        <v>5.4390000000000001</v>
      </c>
      <c r="H5">
        <f t="shared" si="7"/>
        <v>0.2040816326530612</v>
      </c>
      <c r="I5">
        <f t="shared" si="0"/>
        <v>1.1100000000000001</v>
      </c>
      <c r="J5" s="1">
        <f t="shared" si="1"/>
        <v>1.1099999999999999</v>
      </c>
    </row>
    <row r="6" spans="1:10" x14ac:dyDescent="0.25">
      <c r="A6">
        <v>0.4</v>
      </c>
      <c r="B6">
        <f t="shared" si="2"/>
        <v>0.10000000000000003</v>
      </c>
      <c r="C6">
        <f t="shared" si="3"/>
        <v>19.600000000000001</v>
      </c>
      <c r="D6" s="1">
        <f t="shared" si="4"/>
        <v>15.68</v>
      </c>
      <c r="E6">
        <f t="shared" si="5"/>
        <v>-9.8000000000000007</v>
      </c>
      <c r="F6" s="1">
        <f t="shared" si="6"/>
        <v>7.0560000000000009</v>
      </c>
      <c r="G6" s="1">
        <f t="shared" si="8"/>
        <v>7.056</v>
      </c>
      <c r="H6">
        <f t="shared" si="7"/>
        <v>0.2040816326530612</v>
      </c>
      <c r="I6">
        <f t="shared" si="0"/>
        <v>1.44</v>
      </c>
      <c r="J6" s="1">
        <f t="shared" si="1"/>
        <v>1.44</v>
      </c>
    </row>
    <row r="7" spans="1:10" x14ac:dyDescent="0.25">
      <c r="A7">
        <v>0.5</v>
      </c>
      <c r="B7">
        <f t="shared" si="2"/>
        <v>9.9999999999999978E-2</v>
      </c>
      <c r="C7">
        <f t="shared" si="3"/>
        <v>19.600000000000001</v>
      </c>
      <c r="D7" s="1">
        <f t="shared" si="4"/>
        <v>14.7</v>
      </c>
      <c r="E7">
        <f t="shared" si="5"/>
        <v>-9.8000000000000007</v>
      </c>
      <c r="F7" s="1">
        <f t="shared" si="6"/>
        <v>8.5750000000000011</v>
      </c>
      <c r="G7" s="1">
        <f t="shared" si="8"/>
        <v>8.5749999999999993</v>
      </c>
      <c r="H7">
        <f t="shared" si="7"/>
        <v>0.2040816326530612</v>
      </c>
      <c r="I7">
        <f t="shared" si="0"/>
        <v>1.75</v>
      </c>
      <c r="J7" s="1">
        <f t="shared" si="1"/>
        <v>1.7499999999999996</v>
      </c>
    </row>
    <row r="8" spans="1:10" x14ac:dyDescent="0.25">
      <c r="A8">
        <v>0.6</v>
      </c>
      <c r="B8">
        <f t="shared" si="2"/>
        <v>9.9999999999999978E-2</v>
      </c>
      <c r="C8">
        <f t="shared" si="3"/>
        <v>19.600000000000001</v>
      </c>
      <c r="D8" s="1">
        <f t="shared" si="4"/>
        <v>13.719999999999999</v>
      </c>
      <c r="E8">
        <f t="shared" si="5"/>
        <v>-9.8000000000000007</v>
      </c>
      <c r="F8" s="1">
        <f t="shared" si="6"/>
        <v>9.9960000000000004</v>
      </c>
      <c r="G8" s="1">
        <f t="shared" si="8"/>
        <v>9.9959999999999987</v>
      </c>
      <c r="H8">
        <f t="shared" si="7"/>
        <v>0.2040816326530612</v>
      </c>
      <c r="I8">
        <f t="shared" si="0"/>
        <v>2.04</v>
      </c>
      <c r="J8" s="1">
        <f t="shared" si="1"/>
        <v>2.0399999999999996</v>
      </c>
    </row>
    <row r="9" spans="1:10" x14ac:dyDescent="0.25">
      <c r="A9">
        <v>0.7</v>
      </c>
      <c r="B9">
        <f t="shared" si="2"/>
        <v>9.9999999999999978E-2</v>
      </c>
      <c r="C9">
        <f t="shared" si="3"/>
        <v>19.600000000000001</v>
      </c>
      <c r="D9" s="1">
        <f t="shared" si="4"/>
        <v>12.739999999999998</v>
      </c>
      <c r="E9">
        <f t="shared" si="5"/>
        <v>-9.8000000000000007</v>
      </c>
      <c r="F9" s="1">
        <f t="shared" si="6"/>
        <v>11.319000000000001</v>
      </c>
      <c r="G9" s="1">
        <f t="shared" si="8"/>
        <v>11.318999999999999</v>
      </c>
      <c r="H9">
        <f t="shared" si="7"/>
        <v>0.2040816326530612</v>
      </c>
      <c r="I9">
        <f t="shared" si="0"/>
        <v>2.31</v>
      </c>
      <c r="J9" s="1">
        <f t="shared" si="1"/>
        <v>2.3099999999999996</v>
      </c>
    </row>
    <row r="10" spans="1:10" x14ac:dyDescent="0.25">
      <c r="A10">
        <v>0.8</v>
      </c>
      <c r="B10">
        <f t="shared" si="2"/>
        <v>0.10000000000000009</v>
      </c>
      <c r="C10">
        <f t="shared" si="3"/>
        <v>19.600000000000001</v>
      </c>
      <c r="D10" s="1">
        <f t="shared" si="4"/>
        <v>11.759999999999998</v>
      </c>
      <c r="E10">
        <f t="shared" si="5"/>
        <v>-9.8000000000000007</v>
      </c>
      <c r="F10" s="1">
        <f t="shared" si="6"/>
        <v>12.544000000000002</v>
      </c>
      <c r="G10" s="1">
        <f t="shared" si="8"/>
        <v>12.544</v>
      </c>
      <c r="H10">
        <f t="shared" si="7"/>
        <v>0.2040816326530612</v>
      </c>
      <c r="I10">
        <f t="shared" si="0"/>
        <v>2.56</v>
      </c>
      <c r="J10" s="1">
        <f t="shared" si="1"/>
        <v>2.5599999999999996</v>
      </c>
    </row>
    <row r="11" spans="1:10" x14ac:dyDescent="0.25">
      <c r="A11">
        <v>0.9</v>
      </c>
      <c r="B11">
        <f t="shared" si="2"/>
        <v>9.9999999999999978E-2</v>
      </c>
      <c r="C11">
        <f t="shared" si="3"/>
        <v>19.600000000000001</v>
      </c>
      <c r="D11" s="1">
        <f t="shared" si="4"/>
        <v>10.779999999999998</v>
      </c>
      <c r="E11">
        <f t="shared" si="5"/>
        <v>-9.8000000000000007</v>
      </c>
      <c r="F11" s="1">
        <f t="shared" si="6"/>
        <v>13.671000000000001</v>
      </c>
      <c r="G11" s="1">
        <f>G10+(D10*B11)+(0.5*E10*B11^2)</f>
        <v>13.671000000000001</v>
      </c>
      <c r="H11">
        <f t="shared" si="7"/>
        <v>0.2040816326530612</v>
      </c>
      <c r="I11">
        <f t="shared" si="0"/>
        <v>2.79</v>
      </c>
      <c r="J11" s="1">
        <f t="shared" si="1"/>
        <v>2.79</v>
      </c>
    </row>
    <row r="12" spans="1:10" x14ac:dyDescent="0.25">
      <c r="A12">
        <v>1</v>
      </c>
      <c r="B12">
        <f t="shared" si="2"/>
        <v>9.9999999999999978E-2</v>
      </c>
      <c r="C12">
        <f t="shared" si="3"/>
        <v>19.600000000000001</v>
      </c>
      <c r="D12" s="1">
        <f t="shared" si="4"/>
        <v>9.7999999999999972</v>
      </c>
      <c r="E12">
        <f t="shared" si="5"/>
        <v>-9.8000000000000007</v>
      </c>
      <c r="F12" s="1">
        <f t="shared" si="6"/>
        <v>14.700000000000001</v>
      </c>
      <c r="G12" s="1">
        <f t="shared" si="8"/>
        <v>14.700000000000001</v>
      </c>
      <c r="H12">
        <f t="shared" si="7"/>
        <v>0.2040816326530612</v>
      </c>
      <c r="I12">
        <f t="shared" si="0"/>
        <v>3</v>
      </c>
      <c r="J12" s="1">
        <f t="shared" si="1"/>
        <v>3</v>
      </c>
    </row>
    <row r="13" spans="1:10" x14ac:dyDescent="0.25">
      <c r="A13">
        <v>1.1000000000000001</v>
      </c>
      <c r="B13">
        <f t="shared" si="2"/>
        <v>0.10000000000000009</v>
      </c>
      <c r="C13">
        <f t="shared" si="3"/>
        <v>19.600000000000001</v>
      </c>
      <c r="D13" s="1">
        <f t="shared" si="4"/>
        <v>8.8199999999999967</v>
      </c>
      <c r="E13">
        <f t="shared" si="5"/>
        <v>-9.8000000000000007</v>
      </c>
      <c r="F13" s="1">
        <f t="shared" si="6"/>
        <v>15.631000000000002</v>
      </c>
      <c r="G13" s="1">
        <f t="shared" si="8"/>
        <v>15.631000000000002</v>
      </c>
      <c r="H13">
        <f t="shared" si="7"/>
        <v>0.2040816326530612</v>
      </c>
      <c r="I13">
        <f t="shared" si="0"/>
        <v>3.19</v>
      </c>
      <c r="J13" s="1">
        <f t="shared" si="1"/>
        <v>3.19</v>
      </c>
    </row>
    <row r="14" spans="1:10" x14ac:dyDescent="0.25">
      <c r="A14">
        <v>1.2</v>
      </c>
      <c r="B14">
        <f t="shared" si="2"/>
        <v>9.9999999999999867E-2</v>
      </c>
      <c r="C14">
        <f t="shared" si="3"/>
        <v>19.600000000000001</v>
      </c>
      <c r="D14" s="1">
        <f t="shared" si="4"/>
        <v>7.8399999999999981</v>
      </c>
      <c r="E14">
        <f t="shared" si="5"/>
        <v>-9.8000000000000007</v>
      </c>
      <c r="F14" s="1">
        <f t="shared" si="6"/>
        <v>16.464000000000002</v>
      </c>
      <c r="G14" s="1">
        <f t="shared" si="8"/>
        <v>16.464000000000002</v>
      </c>
      <c r="H14">
        <f t="shared" si="7"/>
        <v>0.2040816326530612</v>
      </c>
      <c r="I14">
        <f t="shared" si="0"/>
        <v>3.36</v>
      </c>
      <c r="J14" s="1">
        <f t="shared" si="1"/>
        <v>3.36</v>
      </c>
    </row>
    <row r="15" spans="1:10" x14ac:dyDescent="0.25">
      <c r="A15">
        <v>1.3</v>
      </c>
      <c r="B15">
        <f t="shared" si="2"/>
        <v>0.10000000000000009</v>
      </c>
      <c r="C15">
        <f t="shared" si="3"/>
        <v>19.600000000000001</v>
      </c>
      <c r="D15" s="1">
        <f t="shared" si="4"/>
        <v>6.8599999999999968</v>
      </c>
      <c r="E15">
        <f t="shared" si="5"/>
        <v>-9.8000000000000007</v>
      </c>
      <c r="F15" s="1">
        <f t="shared" si="6"/>
        <v>17.199000000000002</v>
      </c>
      <c r="G15" s="1">
        <f t="shared" si="8"/>
        <v>17.199000000000002</v>
      </c>
      <c r="H15">
        <f t="shared" si="7"/>
        <v>0.2040816326530612</v>
      </c>
      <c r="I15">
        <f t="shared" si="0"/>
        <v>3.51</v>
      </c>
      <c r="J15" s="1">
        <f t="shared" si="1"/>
        <v>3.51</v>
      </c>
    </row>
    <row r="16" spans="1:10" x14ac:dyDescent="0.25">
      <c r="A16">
        <v>1.4</v>
      </c>
      <c r="B16">
        <f t="shared" si="2"/>
        <v>9.9999999999999867E-2</v>
      </c>
      <c r="C16">
        <f t="shared" si="3"/>
        <v>19.600000000000001</v>
      </c>
      <c r="D16" s="1">
        <f t="shared" si="4"/>
        <v>5.8799999999999981</v>
      </c>
      <c r="E16">
        <f t="shared" si="5"/>
        <v>-9.8000000000000007</v>
      </c>
      <c r="F16" s="1">
        <f t="shared" si="6"/>
        <v>17.836000000000002</v>
      </c>
      <c r="G16" s="1">
        <f t="shared" si="8"/>
        <v>17.836000000000002</v>
      </c>
      <c r="H16">
        <f t="shared" si="7"/>
        <v>0.2040816326530612</v>
      </c>
      <c r="I16">
        <f t="shared" si="0"/>
        <v>3.64</v>
      </c>
      <c r="J16" s="1">
        <f t="shared" si="1"/>
        <v>3.64</v>
      </c>
    </row>
    <row r="17" spans="1:10" x14ac:dyDescent="0.25">
      <c r="A17">
        <v>1.5</v>
      </c>
      <c r="B17">
        <f t="shared" si="2"/>
        <v>0.10000000000000009</v>
      </c>
      <c r="C17">
        <f t="shared" si="3"/>
        <v>19.600000000000001</v>
      </c>
      <c r="D17" s="1">
        <f t="shared" si="4"/>
        <v>4.8999999999999968</v>
      </c>
      <c r="E17">
        <f t="shared" si="5"/>
        <v>-9.8000000000000007</v>
      </c>
      <c r="F17" s="1">
        <f t="shared" si="6"/>
        <v>18.375</v>
      </c>
      <c r="G17" s="1">
        <f t="shared" si="8"/>
        <v>18.375000000000004</v>
      </c>
      <c r="H17">
        <f t="shared" si="7"/>
        <v>0.2040816326530612</v>
      </c>
      <c r="I17">
        <f t="shared" si="0"/>
        <v>3.7499999999999996</v>
      </c>
      <c r="J17" s="1">
        <f t="shared" si="1"/>
        <v>3.7500000000000004</v>
      </c>
    </row>
    <row r="18" spans="1:10" x14ac:dyDescent="0.25">
      <c r="A18">
        <v>1.6</v>
      </c>
      <c r="B18">
        <f t="shared" si="2"/>
        <v>0.10000000000000009</v>
      </c>
      <c r="C18">
        <f t="shared" si="3"/>
        <v>19.600000000000001</v>
      </c>
      <c r="D18" s="1">
        <f t="shared" si="4"/>
        <v>3.9199999999999959</v>
      </c>
      <c r="E18">
        <f t="shared" si="5"/>
        <v>-9.8000000000000007</v>
      </c>
      <c r="F18" s="1">
        <f t="shared" si="6"/>
        <v>18.816000000000003</v>
      </c>
      <c r="G18" s="1">
        <f t="shared" si="8"/>
        <v>18.816000000000003</v>
      </c>
      <c r="H18">
        <f t="shared" si="7"/>
        <v>0.2040816326530612</v>
      </c>
      <c r="I18">
        <f t="shared" si="0"/>
        <v>3.84</v>
      </c>
      <c r="J18" s="1">
        <f t="shared" si="1"/>
        <v>3.84</v>
      </c>
    </row>
    <row r="19" spans="1:10" x14ac:dyDescent="0.25">
      <c r="A19">
        <v>1.7</v>
      </c>
      <c r="B19">
        <f t="shared" si="2"/>
        <v>9.9999999999999867E-2</v>
      </c>
      <c r="C19">
        <f t="shared" si="3"/>
        <v>19.600000000000001</v>
      </c>
      <c r="D19" s="1">
        <f t="shared" si="4"/>
        <v>2.9399999999999973</v>
      </c>
      <c r="E19">
        <f t="shared" si="5"/>
        <v>-9.8000000000000007</v>
      </c>
      <c r="F19" s="1">
        <f t="shared" si="6"/>
        <v>19.159000000000002</v>
      </c>
      <c r="G19" s="1">
        <f>G18+(D18*B19)+(0.5*E18*B19^2)</f>
        <v>19.159000000000002</v>
      </c>
      <c r="H19">
        <f t="shared" si="7"/>
        <v>0.2040816326530612</v>
      </c>
      <c r="I19">
        <f t="shared" si="0"/>
        <v>3.91</v>
      </c>
      <c r="J19" s="1">
        <f t="shared" si="1"/>
        <v>3.91</v>
      </c>
    </row>
    <row r="20" spans="1:10" x14ac:dyDescent="0.25">
      <c r="A20">
        <v>1.8</v>
      </c>
      <c r="B20">
        <f t="shared" si="2"/>
        <v>0.10000000000000009</v>
      </c>
      <c r="C20">
        <f t="shared" si="3"/>
        <v>19.600000000000001</v>
      </c>
      <c r="D20" s="1">
        <f t="shared" si="4"/>
        <v>1.9599999999999964</v>
      </c>
      <c r="E20">
        <f t="shared" si="5"/>
        <v>-9.8000000000000007</v>
      </c>
      <c r="F20" s="1">
        <f t="shared" si="6"/>
        <v>19.404000000000003</v>
      </c>
      <c r="G20" s="1">
        <f t="shared" si="8"/>
        <v>19.404000000000003</v>
      </c>
      <c r="H20">
        <f t="shared" si="7"/>
        <v>0.2040816326530612</v>
      </c>
      <c r="I20">
        <f t="shared" si="0"/>
        <v>3.9600000000000004</v>
      </c>
      <c r="J20" s="1">
        <f t="shared" si="1"/>
        <v>3.9600000000000004</v>
      </c>
    </row>
    <row r="21" spans="1:10" x14ac:dyDescent="0.25">
      <c r="A21">
        <v>1.9</v>
      </c>
      <c r="B21">
        <f t="shared" si="2"/>
        <v>9.9999999999999867E-2</v>
      </c>
      <c r="C21">
        <f t="shared" si="3"/>
        <v>19.600000000000001</v>
      </c>
      <c r="D21" s="1">
        <f t="shared" si="4"/>
        <v>0.97999999999999765</v>
      </c>
      <c r="E21">
        <f t="shared" si="5"/>
        <v>-9.8000000000000007</v>
      </c>
      <c r="F21" s="1">
        <f t="shared" si="6"/>
        <v>19.551000000000002</v>
      </c>
      <c r="G21" s="1">
        <f t="shared" si="8"/>
        <v>19.551000000000002</v>
      </c>
      <c r="H21">
        <f t="shared" si="7"/>
        <v>0.2040816326530612</v>
      </c>
      <c r="I21">
        <f t="shared" si="0"/>
        <v>3.9899999999999998</v>
      </c>
      <c r="J21" s="1">
        <f t="shared" si="1"/>
        <v>3.9899999999999998</v>
      </c>
    </row>
    <row r="22" spans="1:10" x14ac:dyDescent="0.25">
      <c r="A22">
        <v>2</v>
      </c>
      <c r="B22">
        <f t="shared" si="2"/>
        <v>0.10000000000000009</v>
      </c>
      <c r="C22">
        <f t="shared" si="3"/>
        <v>19.600000000000001</v>
      </c>
      <c r="D22" s="1">
        <f t="shared" si="4"/>
        <v>-3.3306690738754696E-15</v>
      </c>
      <c r="E22">
        <f t="shared" si="5"/>
        <v>-9.8000000000000007</v>
      </c>
      <c r="F22" s="1">
        <f t="shared" si="6"/>
        <v>19.600000000000001</v>
      </c>
      <c r="G22" s="1">
        <f t="shared" si="8"/>
        <v>19.600000000000001</v>
      </c>
      <c r="H22">
        <f t="shared" si="7"/>
        <v>0.2040816326530612</v>
      </c>
      <c r="I22">
        <f t="shared" si="0"/>
        <v>4</v>
      </c>
      <c r="J22" s="1">
        <f t="shared" si="1"/>
        <v>4</v>
      </c>
    </row>
    <row r="23" spans="1:10" x14ac:dyDescent="0.25">
      <c r="A23">
        <v>2.1</v>
      </c>
      <c r="B23">
        <f t="shared" si="2"/>
        <v>0.10000000000000009</v>
      </c>
      <c r="C23">
        <f t="shared" si="3"/>
        <v>19.600000000000001</v>
      </c>
      <c r="D23" s="1">
        <f t="shared" si="4"/>
        <v>-0.98000000000000431</v>
      </c>
      <c r="E23">
        <f t="shared" si="5"/>
        <v>-9.8000000000000007</v>
      </c>
      <c r="F23" s="1">
        <f t="shared" si="6"/>
        <v>19.551000000000002</v>
      </c>
      <c r="G23" s="1">
        <f t="shared" si="8"/>
        <v>19.551000000000002</v>
      </c>
      <c r="H23">
        <f t="shared" si="7"/>
        <v>0.2040816326530612</v>
      </c>
      <c r="I23">
        <f t="shared" si="0"/>
        <v>3.9899999999999998</v>
      </c>
      <c r="J23" s="1">
        <f t="shared" si="1"/>
        <v>3.9899999999999998</v>
      </c>
    </row>
    <row r="24" spans="1:10" x14ac:dyDescent="0.25">
      <c r="A24">
        <v>2.2000000000000002</v>
      </c>
      <c r="B24">
        <f t="shared" si="2"/>
        <v>0.10000000000000009</v>
      </c>
      <c r="C24">
        <f t="shared" si="3"/>
        <v>19.600000000000001</v>
      </c>
      <c r="D24" s="1">
        <f t="shared" si="4"/>
        <v>-1.9600000000000053</v>
      </c>
      <c r="E24">
        <f t="shared" si="5"/>
        <v>-9.8000000000000007</v>
      </c>
      <c r="F24" s="1">
        <f t="shared" si="6"/>
        <v>19.404000000000003</v>
      </c>
      <c r="G24" s="1">
        <f t="shared" si="8"/>
        <v>19.404000000000003</v>
      </c>
      <c r="H24">
        <f t="shared" si="7"/>
        <v>0.2040816326530612</v>
      </c>
      <c r="I24">
        <f t="shared" si="0"/>
        <v>3.9600000000000004</v>
      </c>
      <c r="J24" s="1">
        <f t="shared" si="1"/>
        <v>3.9600000000000004</v>
      </c>
    </row>
    <row r="25" spans="1:10" x14ac:dyDescent="0.25">
      <c r="A25">
        <v>2.2999999999999998</v>
      </c>
      <c r="B25">
        <f t="shared" si="2"/>
        <v>9.9999999999999645E-2</v>
      </c>
      <c r="C25">
        <f t="shared" si="3"/>
        <v>19.600000000000001</v>
      </c>
      <c r="D25" s="1">
        <f t="shared" si="4"/>
        <v>-2.9400000000000017</v>
      </c>
      <c r="E25">
        <f t="shared" si="5"/>
        <v>-9.8000000000000007</v>
      </c>
      <c r="F25" s="1">
        <f t="shared" si="6"/>
        <v>19.159000000000002</v>
      </c>
      <c r="G25" s="1">
        <f t="shared" si="8"/>
        <v>19.159000000000002</v>
      </c>
      <c r="H25">
        <f t="shared" si="7"/>
        <v>0.2040816326530612</v>
      </c>
      <c r="I25">
        <f t="shared" si="0"/>
        <v>3.91</v>
      </c>
      <c r="J25" s="1">
        <f t="shared" si="1"/>
        <v>3.91</v>
      </c>
    </row>
    <row r="26" spans="1:10" x14ac:dyDescent="0.25">
      <c r="A26">
        <v>2.4</v>
      </c>
      <c r="B26">
        <f t="shared" si="2"/>
        <v>0.10000000000000009</v>
      </c>
      <c r="C26">
        <f t="shared" si="3"/>
        <v>19.600000000000001</v>
      </c>
      <c r="D26" s="1">
        <f t="shared" si="4"/>
        <v>-3.9200000000000026</v>
      </c>
      <c r="E26">
        <f t="shared" si="5"/>
        <v>-9.8000000000000007</v>
      </c>
      <c r="F26" s="1">
        <f t="shared" si="6"/>
        <v>18.816000000000003</v>
      </c>
      <c r="G26" s="1">
        <f t="shared" si="8"/>
        <v>18.816000000000003</v>
      </c>
      <c r="H26">
        <f t="shared" si="7"/>
        <v>0.2040816326530612</v>
      </c>
      <c r="I26">
        <f t="shared" si="0"/>
        <v>3.84</v>
      </c>
      <c r="J26" s="1">
        <f t="shared" si="1"/>
        <v>3.84</v>
      </c>
    </row>
    <row r="27" spans="1:10" x14ac:dyDescent="0.25">
      <c r="A27">
        <v>2.5</v>
      </c>
      <c r="B27">
        <f t="shared" si="2"/>
        <v>0.10000000000000009</v>
      </c>
      <c r="C27">
        <f t="shared" si="3"/>
        <v>19.600000000000001</v>
      </c>
      <c r="D27" s="1">
        <f t="shared" si="4"/>
        <v>-4.9000000000000039</v>
      </c>
      <c r="E27">
        <f t="shared" si="5"/>
        <v>-9.8000000000000007</v>
      </c>
      <c r="F27" s="1">
        <f t="shared" si="6"/>
        <v>18.375000000000004</v>
      </c>
      <c r="G27" s="1">
        <f t="shared" si="8"/>
        <v>18.375000000000004</v>
      </c>
      <c r="H27">
        <f t="shared" si="7"/>
        <v>0.2040816326530612</v>
      </c>
      <c r="I27">
        <f t="shared" si="0"/>
        <v>3.7500000000000004</v>
      </c>
      <c r="J27" s="1">
        <f t="shared" si="1"/>
        <v>3.7500000000000004</v>
      </c>
    </row>
    <row r="28" spans="1:10" x14ac:dyDescent="0.25">
      <c r="A28">
        <v>2.6</v>
      </c>
      <c r="B28">
        <f t="shared" si="2"/>
        <v>0.10000000000000009</v>
      </c>
      <c r="C28">
        <f t="shared" si="3"/>
        <v>19.600000000000001</v>
      </c>
      <c r="D28" s="1">
        <f t="shared" si="4"/>
        <v>-5.8800000000000052</v>
      </c>
      <c r="E28">
        <f t="shared" si="5"/>
        <v>-9.8000000000000007</v>
      </c>
      <c r="F28" s="1">
        <f t="shared" si="6"/>
        <v>17.835999999999999</v>
      </c>
      <c r="G28" s="1">
        <f t="shared" si="8"/>
        <v>17.836000000000002</v>
      </c>
      <c r="H28">
        <f t="shared" si="7"/>
        <v>0.2040816326530612</v>
      </c>
      <c r="I28">
        <f t="shared" si="0"/>
        <v>3.6399999999999992</v>
      </c>
      <c r="J28" s="1">
        <f t="shared" si="1"/>
        <v>3.64</v>
      </c>
    </row>
    <row r="29" spans="1:10" x14ac:dyDescent="0.25">
      <c r="A29">
        <v>2.7</v>
      </c>
      <c r="B29">
        <f t="shared" si="2"/>
        <v>0.10000000000000009</v>
      </c>
      <c r="C29">
        <f t="shared" si="3"/>
        <v>19.600000000000001</v>
      </c>
      <c r="D29" s="1">
        <f t="shared" si="4"/>
        <v>-6.8600000000000065</v>
      </c>
      <c r="E29">
        <f t="shared" si="5"/>
        <v>-9.8000000000000007</v>
      </c>
      <c r="F29" s="1">
        <f t="shared" si="6"/>
        <v>17.198999999999998</v>
      </c>
      <c r="G29" s="1">
        <f t="shared" si="8"/>
        <v>17.199000000000002</v>
      </c>
      <c r="H29">
        <f t="shared" si="7"/>
        <v>0.2040816326530612</v>
      </c>
      <c r="I29">
        <f t="shared" si="0"/>
        <v>3.5099999999999993</v>
      </c>
      <c r="J29" s="1">
        <f t="shared" si="1"/>
        <v>3.51</v>
      </c>
    </row>
    <row r="30" spans="1:10" x14ac:dyDescent="0.25">
      <c r="A30">
        <v>2.8</v>
      </c>
      <c r="B30">
        <f t="shared" si="2"/>
        <v>9.9999999999999645E-2</v>
      </c>
      <c r="C30">
        <f t="shared" si="3"/>
        <v>19.600000000000001</v>
      </c>
      <c r="D30" s="1">
        <f t="shared" si="4"/>
        <v>-7.8400000000000034</v>
      </c>
      <c r="E30">
        <f t="shared" si="5"/>
        <v>-9.8000000000000007</v>
      </c>
      <c r="F30" s="1">
        <f t="shared" si="6"/>
        <v>16.464000000000002</v>
      </c>
      <c r="G30" s="1">
        <f t="shared" si="8"/>
        <v>16.464000000000006</v>
      </c>
      <c r="H30">
        <f t="shared" si="7"/>
        <v>0.2040816326530612</v>
      </c>
      <c r="I30">
        <f t="shared" si="0"/>
        <v>3.36</v>
      </c>
      <c r="J30" s="1">
        <f t="shared" si="1"/>
        <v>3.3600000000000008</v>
      </c>
    </row>
    <row r="31" spans="1:10" x14ac:dyDescent="0.25">
      <c r="A31">
        <v>2.9</v>
      </c>
      <c r="B31">
        <f t="shared" si="2"/>
        <v>0.10000000000000009</v>
      </c>
      <c r="C31">
        <f t="shared" si="3"/>
        <v>19.600000000000001</v>
      </c>
      <c r="D31" s="1">
        <f t="shared" si="4"/>
        <v>-8.8200000000000038</v>
      </c>
      <c r="E31">
        <f t="shared" si="5"/>
        <v>-9.8000000000000007</v>
      </c>
      <c r="F31" s="1">
        <f t="shared" si="6"/>
        <v>15.631000000000002</v>
      </c>
      <c r="G31" s="1">
        <f t="shared" si="8"/>
        <v>15.631000000000006</v>
      </c>
      <c r="H31">
        <f t="shared" si="7"/>
        <v>0.2040816326530612</v>
      </c>
      <c r="I31">
        <f t="shared" si="0"/>
        <v>3.19</v>
      </c>
      <c r="J31" s="1">
        <f t="shared" si="1"/>
        <v>3.1900000000000008</v>
      </c>
    </row>
    <row r="32" spans="1:10" x14ac:dyDescent="0.25">
      <c r="A32">
        <v>3</v>
      </c>
      <c r="B32">
        <f t="shared" si="2"/>
        <v>0.10000000000000009</v>
      </c>
      <c r="C32">
        <f t="shared" si="3"/>
        <v>19.600000000000001</v>
      </c>
      <c r="D32" s="1">
        <f t="shared" si="4"/>
        <v>-9.8000000000000043</v>
      </c>
      <c r="E32">
        <f t="shared" si="5"/>
        <v>-9.8000000000000007</v>
      </c>
      <c r="F32" s="1">
        <f t="shared" si="6"/>
        <v>14.700000000000001</v>
      </c>
      <c r="G32" s="1">
        <f t="shared" si="8"/>
        <v>14.700000000000005</v>
      </c>
      <c r="H32">
        <f t="shared" si="7"/>
        <v>0.2040816326530612</v>
      </c>
      <c r="I32">
        <f t="shared" si="0"/>
        <v>3</v>
      </c>
      <c r="J32" s="1">
        <f t="shared" si="1"/>
        <v>3.0000000000000004</v>
      </c>
    </row>
    <row r="33" spans="1:10" x14ac:dyDescent="0.25">
      <c r="A33">
        <v>3.1</v>
      </c>
      <c r="B33">
        <f t="shared" si="2"/>
        <v>0.10000000000000009</v>
      </c>
      <c r="C33">
        <f t="shared" si="3"/>
        <v>19.600000000000001</v>
      </c>
      <c r="D33" s="1">
        <f t="shared" si="4"/>
        <v>-10.780000000000005</v>
      </c>
      <c r="E33">
        <f t="shared" si="5"/>
        <v>-9.8000000000000007</v>
      </c>
      <c r="F33" s="1">
        <f t="shared" si="6"/>
        <v>13.671000000000001</v>
      </c>
      <c r="G33" s="1">
        <f t="shared" si="8"/>
        <v>13.671000000000003</v>
      </c>
      <c r="H33">
        <f t="shared" si="7"/>
        <v>0.2040816326530612</v>
      </c>
      <c r="I33">
        <f t="shared" si="0"/>
        <v>2.79</v>
      </c>
      <c r="J33" s="1">
        <f t="shared" si="1"/>
        <v>2.7900000000000005</v>
      </c>
    </row>
    <row r="34" spans="1:10" x14ac:dyDescent="0.25">
      <c r="A34">
        <v>3.2</v>
      </c>
      <c r="B34">
        <f t="shared" si="2"/>
        <v>0.10000000000000009</v>
      </c>
      <c r="C34">
        <f t="shared" si="3"/>
        <v>19.600000000000001</v>
      </c>
      <c r="D34" s="1">
        <f t="shared" si="4"/>
        <v>-11.760000000000005</v>
      </c>
      <c r="E34">
        <f t="shared" si="5"/>
        <v>-9.8000000000000007</v>
      </c>
      <c r="F34" s="1">
        <f t="shared" si="6"/>
        <v>12.544</v>
      </c>
      <c r="G34" s="1">
        <f t="shared" si="8"/>
        <v>12.544000000000002</v>
      </c>
      <c r="H34">
        <f t="shared" si="7"/>
        <v>0.2040816326530612</v>
      </c>
      <c r="I34">
        <f t="shared" si="0"/>
        <v>2.5599999999999996</v>
      </c>
      <c r="J34" s="1">
        <f t="shared" si="1"/>
        <v>2.56</v>
      </c>
    </row>
    <row r="35" spans="1:10" x14ac:dyDescent="0.25">
      <c r="A35">
        <v>3.3</v>
      </c>
      <c r="B35">
        <f t="shared" si="2"/>
        <v>9.9999999999999645E-2</v>
      </c>
      <c r="C35">
        <f t="shared" si="3"/>
        <v>19.600000000000001</v>
      </c>
      <c r="D35" s="1">
        <f t="shared" si="4"/>
        <v>-12.740000000000002</v>
      </c>
      <c r="E35">
        <f t="shared" si="5"/>
        <v>-9.8000000000000007</v>
      </c>
      <c r="F35" s="1">
        <f t="shared" si="6"/>
        <v>11.318999999999999</v>
      </c>
      <c r="G35" s="1">
        <f t="shared" si="8"/>
        <v>11.319000000000006</v>
      </c>
      <c r="H35">
        <f t="shared" si="7"/>
        <v>0.2040816326530612</v>
      </c>
      <c r="I35">
        <f t="shared" si="0"/>
        <v>2.3099999999999996</v>
      </c>
      <c r="J35" s="1">
        <f t="shared" si="1"/>
        <v>2.3100000000000009</v>
      </c>
    </row>
    <row r="36" spans="1:10" x14ac:dyDescent="0.25">
      <c r="A36">
        <v>3.4</v>
      </c>
      <c r="B36">
        <f t="shared" si="2"/>
        <v>0.10000000000000009</v>
      </c>
      <c r="C36">
        <f t="shared" si="3"/>
        <v>19.600000000000001</v>
      </c>
      <c r="D36" s="1">
        <f t="shared" si="4"/>
        <v>-13.720000000000002</v>
      </c>
      <c r="E36">
        <f t="shared" si="5"/>
        <v>-9.8000000000000007</v>
      </c>
      <c r="F36" s="1">
        <f t="shared" si="6"/>
        <v>9.996000000000004</v>
      </c>
      <c r="G36" s="1">
        <f t="shared" si="8"/>
        <v>9.9960000000000058</v>
      </c>
      <c r="H36">
        <f t="shared" si="7"/>
        <v>0.2040816326530612</v>
      </c>
      <c r="I36">
        <f t="shared" si="0"/>
        <v>2.0400000000000005</v>
      </c>
      <c r="J36" s="1">
        <f t="shared" si="1"/>
        <v>2.0400000000000009</v>
      </c>
    </row>
    <row r="37" spans="1:10" x14ac:dyDescent="0.25">
      <c r="A37">
        <v>3.5</v>
      </c>
      <c r="B37">
        <f t="shared" si="2"/>
        <v>0.10000000000000009</v>
      </c>
      <c r="C37">
        <f t="shared" si="3"/>
        <v>19.600000000000001</v>
      </c>
      <c r="D37" s="1">
        <f t="shared" si="4"/>
        <v>-14.700000000000003</v>
      </c>
      <c r="E37">
        <f t="shared" si="5"/>
        <v>-9.8000000000000007</v>
      </c>
      <c r="F37" s="1">
        <f t="shared" si="6"/>
        <v>8.5749999999999975</v>
      </c>
      <c r="G37" s="1">
        <f t="shared" si="8"/>
        <v>8.5750000000000046</v>
      </c>
      <c r="H37">
        <f t="shared" si="7"/>
        <v>0.2040816326530612</v>
      </c>
      <c r="I37">
        <f t="shared" si="0"/>
        <v>1.7499999999999993</v>
      </c>
      <c r="J37" s="1">
        <f t="shared" si="1"/>
        <v>1.7500000000000007</v>
      </c>
    </row>
    <row r="38" spans="1:10" x14ac:dyDescent="0.25">
      <c r="A38">
        <v>3.6</v>
      </c>
      <c r="B38">
        <f t="shared" si="2"/>
        <v>0.10000000000000009</v>
      </c>
      <c r="C38">
        <f t="shared" si="3"/>
        <v>19.600000000000001</v>
      </c>
      <c r="D38" s="1">
        <f t="shared" si="4"/>
        <v>-15.680000000000003</v>
      </c>
      <c r="E38">
        <f t="shared" si="5"/>
        <v>-9.8000000000000007</v>
      </c>
      <c r="F38" s="1">
        <f t="shared" si="6"/>
        <v>7.0560000000000036</v>
      </c>
      <c r="G38" s="1">
        <f t="shared" si="8"/>
        <v>7.0560000000000027</v>
      </c>
      <c r="H38">
        <f t="shared" si="7"/>
        <v>0.2040816326530612</v>
      </c>
      <c r="I38">
        <f t="shared" si="0"/>
        <v>1.4400000000000006</v>
      </c>
      <c r="J38" s="1">
        <f t="shared" si="1"/>
        <v>1.4400000000000004</v>
      </c>
    </row>
    <row r="39" spans="1:10" x14ac:dyDescent="0.25">
      <c r="A39">
        <v>3.7</v>
      </c>
      <c r="B39">
        <f t="shared" si="2"/>
        <v>0.10000000000000009</v>
      </c>
      <c r="C39">
        <f t="shared" si="3"/>
        <v>19.600000000000001</v>
      </c>
      <c r="D39" s="1">
        <f t="shared" si="4"/>
        <v>-16.660000000000004</v>
      </c>
      <c r="E39">
        <f t="shared" si="5"/>
        <v>-9.8000000000000007</v>
      </c>
      <c r="F39" s="1">
        <f t="shared" si="6"/>
        <v>5.4389999999999956</v>
      </c>
      <c r="G39" s="1">
        <f t="shared" si="8"/>
        <v>5.4390000000000009</v>
      </c>
      <c r="H39">
        <f t="shared" si="7"/>
        <v>0.2040816326530612</v>
      </c>
      <c r="I39">
        <f t="shared" si="0"/>
        <v>1.109999999999999</v>
      </c>
      <c r="J39" s="1">
        <f t="shared" si="1"/>
        <v>1.1100000000000001</v>
      </c>
    </row>
    <row r="40" spans="1:10" x14ac:dyDescent="0.25">
      <c r="A40">
        <v>3.8</v>
      </c>
      <c r="B40">
        <f t="shared" si="2"/>
        <v>9.9999999999999645E-2</v>
      </c>
      <c r="C40">
        <f t="shared" si="3"/>
        <v>19.600000000000001</v>
      </c>
      <c r="D40" s="1">
        <f t="shared" si="4"/>
        <v>-17.64</v>
      </c>
      <c r="E40">
        <f t="shared" si="5"/>
        <v>-9.8000000000000007</v>
      </c>
      <c r="F40" s="1">
        <f t="shared" si="6"/>
        <v>3.7240000000000015</v>
      </c>
      <c r="G40" s="1">
        <f t="shared" si="8"/>
        <v>3.7240000000000073</v>
      </c>
      <c r="H40">
        <f t="shared" si="7"/>
        <v>0.2040816326530612</v>
      </c>
      <c r="I40">
        <f t="shared" si="0"/>
        <v>0.76000000000000023</v>
      </c>
      <c r="J40" s="1">
        <f t="shared" si="1"/>
        <v>0.76000000000000145</v>
      </c>
    </row>
    <row r="41" spans="1:10" x14ac:dyDescent="0.25">
      <c r="A41">
        <v>3.9</v>
      </c>
      <c r="B41">
        <f t="shared" si="2"/>
        <v>0.10000000000000009</v>
      </c>
      <c r="C41">
        <f t="shared" si="3"/>
        <v>19.600000000000001</v>
      </c>
      <c r="D41" s="1">
        <f t="shared" si="4"/>
        <v>-18.62</v>
      </c>
      <c r="E41">
        <f t="shared" si="5"/>
        <v>-9.8000000000000007</v>
      </c>
      <c r="F41" s="1">
        <f t="shared" si="6"/>
        <v>1.9110000000000078</v>
      </c>
      <c r="G41" s="1">
        <f t="shared" si="8"/>
        <v>1.9110000000000056</v>
      </c>
      <c r="H41">
        <f t="shared" si="7"/>
        <v>0.2040816326530612</v>
      </c>
      <c r="I41">
        <f t="shared" si="0"/>
        <v>0.39000000000000157</v>
      </c>
      <c r="J41" s="1">
        <f t="shared" si="1"/>
        <v>0.39000000000000107</v>
      </c>
    </row>
    <row r="42" spans="1:10" x14ac:dyDescent="0.25">
      <c r="A42">
        <v>4</v>
      </c>
      <c r="B42">
        <f t="shared" si="2"/>
        <v>0.10000000000000009</v>
      </c>
      <c r="C42">
        <f t="shared" si="3"/>
        <v>19.600000000000001</v>
      </c>
      <c r="D42" s="1">
        <f t="shared" si="4"/>
        <v>-19.600000000000001</v>
      </c>
      <c r="E42">
        <f t="shared" si="5"/>
        <v>-9.8000000000000007</v>
      </c>
      <c r="F42" s="1">
        <f t="shared" si="6"/>
        <v>0</v>
      </c>
      <c r="G42" s="1">
        <f t="shared" si="8"/>
        <v>3.8372083288606973E-15</v>
      </c>
      <c r="H42">
        <f t="shared" si="7"/>
        <v>0.2040816326530612</v>
      </c>
      <c r="I42">
        <f t="shared" si="0"/>
        <v>0</v>
      </c>
      <c r="J42" s="1">
        <f t="shared" si="1"/>
        <v>7.831037405838157E-16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3F4B7-BF9C-4D6F-90A7-D9FDE53A21E1}">
  <dimension ref="A1:J18"/>
  <sheetViews>
    <sheetView tabSelected="1" workbookViewId="0">
      <selection activeCell="F8" sqref="F8"/>
    </sheetView>
  </sheetViews>
  <sheetFormatPr defaultRowHeight="15" x14ac:dyDescent="0.25"/>
  <sheetData>
    <row r="1" spans="1:10" x14ac:dyDescent="0.25">
      <c r="C1" t="s">
        <v>14</v>
      </c>
      <c r="D1" t="s">
        <v>15</v>
      </c>
      <c r="F1" t="s">
        <v>14</v>
      </c>
      <c r="G1" t="s">
        <v>15</v>
      </c>
      <c r="I1" t="s">
        <v>14</v>
      </c>
      <c r="J1" t="s">
        <v>15</v>
      </c>
    </row>
    <row r="2" spans="1:10" x14ac:dyDescent="0.25">
      <c r="A2" t="s">
        <v>13</v>
      </c>
      <c r="C2">
        <v>0</v>
      </c>
      <c r="D2">
        <v>0</v>
      </c>
      <c r="F2">
        <v>0</v>
      </c>
      <c r="G2">
        <v>0</v>
      </c>
      <c r="I2">
        <v>0</v>
      </c>
      <c r="J2">
        <v>0</v>
      </c>
    </row>
    <row r="3" spans="1:10" x14ac:dyDescent="0.25">
      <c r="A3" t="s">
        <v>16</v>
      </c>
      <c r="C3">
        <v>2</v>
      </c>
      <c r="D3">
        <v>4</v>
      </c>
      <c r="F3">
        <v>2</v>
      </c>
      <c r="G3">
        <v>8</v>
      </c>
      <c r="I3">
        <v>2.66</v>
      </c>
      <c r="J3">
        <v>12</v>
      </c>
    </row>
    <row r="4" spans="1:10" x14ac:dyDescent="0.25">
      <c r="A4" t="s">
        <v>17</v>
      </c>
      <c r="F4">
        <v>4</v>
      </c>
      <c r="G4">
        <v>0</v>
      </c>
      <c r="I4">
        <v>5.33</v>
      </c>
      <c r="J4">
        <v>-12</v>
      </c>
    </row>
    <row r="5" spans="1:10" x14ac:dyDescent="0.25">
      <c r="A5" t="s">
        <v>18</v>
      </c>
      <c r="I5">
        <v>8</v>
      </c>
      <c r="J5">
        <v>0</v>
      </c>
    </row>
    <row r="7" spans="1:10" x14ac:dyDescent="0.25">
      <c r="A7" t="s">
        <v>10</v>
      </c>
      <c r="B7" t="s">
        <v>19</v>
      </c>
      <c r="C7" t="s">
        <v>11</v>
      </c>
      <c r="D7" t="s">
        <v>12</v>
      </c>
      <c r="F7" t="s">
        <v>11</v>
      </c>
      <c r="G7" t="s">
        <v>12</v>
      </c>
      <c r="I7" t="s">
        <v>11</v>
      </c>
      <c r="J7" t="s">
        <v>12</v>
      </c>
    </row>
    <row r="8" spans="1:10" x14ac:dyDescent="0.25">
      <c r="A8">
        <v>0</v>
      </c>
      <c r="B8">
        <f>1-A8</f>
        <v>1</v>
      </c>
      <c r="C8">
        <f>((1-$A8)*$C$2)+($A8*$C$3)</f>
        <v>0</v>
      </c>
      <c r="D8">
        <f>((1-$A8)*$D$2)+($A8*$D$3)</f>
        <v>0</v>
      </c>
      <c r="F8">
        <f>(POWER($B8,2)*F$2)+(2*$B8*$A8*F$3)+(POWER($A8,2)*F$4)</f>
        <v>0</v>
      </c>
      <c r="G8">
        <f>(POWER($B8,2)*G$2)+(2*$B8*$A8*G$3)+(POWER($A8,2)*G$4)</f>
        <v>0</v>
      </c>
      <c r="I8">
        <f>(POWER($B8,3)*I$2)+(3*POWER($B8,2)*$A8*I$3)+(3*$B8*POWER($A8,2)*I$4)+(POWER($A8,3)*I$5)</f>
        <v>0</v>
      </c>
      <c r="J8">
        <f>(POWER($B8,3)*J$2)+(3*POWER($B8,2)*$A8*J$3)+(3*$B8*POWER($A8,2)*J$4)+(POWER($A8,3)*J$5)</f>
        <v>0</v>
      </c>
    </row>
    <row r="9" spans="1:10" x14ac:dyDescent="0.25">
      <c r="A9">
        <v>0.1</v>
      </c>
      <c r="B9">
        <f t="shared" ref="B9:B18" si="0">1-A9</f>
        <v>0.9</v>
      </c>
      <c r="C9">
        <f t="shared" ref="C9:C18" si="1">((1-$A9)*$C$2)+($A9*$C$3)</f>
        <v>0.2</v>
      </c>
      <c r="D9">
        <f t="shared" ref="D9:D18" si="2">((1-$A9)*$D$2)+($A9*$D$3)</f>
        <v>0.4</v>
      </c>
      <c r="F9">
        <f t="shared" ref="F9:G18" si="3">(POWER($B9,2)*F$2)+(2*$B9*$A9*F$3)+(POWER($A9,2)*F$4)</f>
        <v>0.4</v>
      </c>
      <c r="G9">
        <f t="shared" si="3"/>
        <v>1.4400000000000002</v>
      </c>
      <c r="I9">
        <f t="shared" ref="I9:J18" si="4">(POWER($B9,3)*I$2)+(3*POWER($B9,2)*$A9*I$3)+(3*$B9*POWER($A9,2)*I$4)+(POWER($A9,3)*I$5)</f>
        <v>0.79829000000000017</v>
      </c>
      <c r="J9">
        <f t="shared" si="4"/>
        <v>2.5920000000000005</v>
      </c>
    </row>
    <row r="10" spans="1:10" x14ac:dyDescent="0.25">
      <c r="A10">
        <v>0.2</v>
      </c>
      <c r="B10">
        <f t="shared" si="0"/>
        <v>0.8</v>
      </c>
      <c r="C10">
        <f t="shared" si="1"/>
        <v>0.4</v>
      </c>
      <c r="D10">
        <f t="shared" si="2"/>
        <v>0.8</v>
      </c>
      <c r="F10">
        <f t="shared" si="3"/>
        <v>0.80000000000000016</v>
      </c>
      <c r="G10">
        <f t="shared" si="3"/>
        <v>2.5600000000000005</v>
      </c>
      <c r="I10">
        <f t="shared" si="4"/>
        <v>1.5971200000000005</v>
      </c>
      <c r="J10">
        <f t="shared" si="4"/>
        <v>3.4560000000000013</v>
      </c>
    </row>
    <row r="11" spans="1:10" x14ac:dyDescent="0.25">
      <c r="A11">
        <v>0.3</v>
      </c>
      <c r="B11">
        <f t="shared" si="0"/>
        <v>0.7</v>
      </c>
      <c r="C11">
        <f t="shared" si="1"/>
        <v>0.6</v>
      </c>
      <c r="D11">
        <f t="shared" si="2"/>
        <v>1.2</v>
      </c>
      <c r="F11">
        <f t="shared" si="3"/>
        <v>1.2</v>
      </c>
      <c r="G11">
        <f t="shared" si="3"/>
        <v>3.36</v>
      </c>
      <c r="I11">
        <f t="shared" si="4"/>
        <v>2.3964299999999996</v>
      </c>
      <c r="J11">
        <f t="shared" si="4"/>
        <v>3.0239999999999991</v>
      </c>
    </row>
    <row r="12" spans="1:10" x14ac:dyDescent="0.25">
      <c r="A12">
        <v>0.4</v>
      </c>
      <c r="B12">
        <f t="shared" si="0"/>
        <v>0.6</v>
      </c>
      <c r="C12">
        <f t="shared" si="1"/>
        <v>0.8</v>
      </c>
      <c r="D12">
        <f t="shared" si="2"/>
        <v>1.6</v>
      </c>
      <c r="F12">
        <f t="shared" si="3"/>
        <v>1.6</v>
      </c>
      <c r="G12">
        <f t="shared" si="3"/>
        <v>3.84</v>
      </c>
      <c r="I12">
        <f t="shared" si="4"/>
        <v>3.1961600000000003</v>
      </c>
      <c r="J12">
        <f t="shared" si="4"/>
        <v>1.7280000000000006</v>
      </c>
    </row>
    <row r="13" spans="1:10" x14ac:dyDescent="0.25">
      <c r="A13">
        <v>0.5</v>
      </c>
      <c r="B13">
        <f t="shared" si="0"/>
        <v>0.5</v>
      </c>
      <c r="C13">
        <f t="shared" si="1"/>
        <v>1</v>
      </c>
      <c r="D13">
        <f t="shared" si="2"/>
        <v>2</v>
      </c>
      <c r="F13">
        <f t="shared" si="3"/>
        <v>2</v>
      </c>
      <c r="G13">
        <f t="shared" si="3"/>
        <v>4</v>
      </c>
      <c r="I13">
        <f t="shared" si="4"/>
        <v>3.9962499999999999</v>
      </c>
      <c r="J13">
        <f t="shared" si="4"/>
        <v>0</v>
      </c>
    </row>
    <row r="14" spans="1:10" x14ac:dyDescent="0.25">
      <c r="A14">
        <v>0.6</v>
      </c>
      <c r="B14">
        <f t="shared" si="0"/>
        <v>0.4</v>
      </c>
      <c r="C14">
        <f t="shared" si="1"/>
        <v>1.2</v>
      </c>
      <c r="D14">
        <f t="shared" si="2"/>
        <v>2.4</v>
      </c>
      <c r="F14">
        <f t="shared" si="3"/>
        <v>2.4</v>
      </c>
      <c r="G14">
        <f t="shared" si="3"/>
        <v>3.84</v>
      </c>
      <c r="I14">
        <f t="shared" si="4"/>
        <v>4.79664</v>
      </c>
      <c r="J14">
        <f t="shared" si="4"/>
        <v>-1.7280000000000006</v>
      </c>
    </row>
    <row r="15" spans="1:10" x14ac:dyDescent="0.25">
      <c r="A15">
        <v>0.7</v>
      </c>
      <c r="B15">
        <f t="shared" si="0"/>
        <v>0.30000000000000004</v>
      </c>
      <c r="C15">
        <f t="shared" si="1"/>
        <v>1.4</v>
      </c>
      <c r="D15">
        <f t="shared" si="2"/>
        <v>2.8</v>
      </c>
      <c r="F15">
        <f t="shared" si="3"/>
        <v>2.8</v>
      </c>
      <c r="G15">
        <f t="shared" si="3"/>
        <v>3.3600000000000003</v>
      </c>
      <c r="I15">
        <f t="shared" si="4"/>
        <v>5.59727</v>
      </c>
      <c r="J15">
        <f t="shared" si="4"/>
        <v>-3.0239999999999996</v>
      </c>
    </row>
    <row r="16" spans="1:10" x14ac:dyDescent="0.25">
      <c r="A16">
        <v>0.8</v>
      </c>
      <c r="B16">
        <f t="shared" si="0"/>
        <v>0.19999999999999996</v>
      </c>
      <c r="C16">
        <f t="shared" si="1"/>
        <v>1.6</v>
      </c>
      <c r="D16">
        <f t="shared" si="2"/>
        <v>3.2</v>
      </c>
      <c r="F16">
        <f t="shared" si="3"/>
        <v>3.2</v>
      </c>
      <c r="G16">
        <f t="shared" si="3"/>
        <v>2.5599999999999996</v>
      </c>
      <c r="I16">
        <f t="shared" si="4"/>
        <v>6.3980800000000011</v>
      </c>
      <c r="J16">
        <f t="shared" si="4"/>
        <v>-3.4560000000000013</v>
      </c>
    </row>
    <row r="17" spans="1:10" x14ac:dyDescent="0.25">
      <c r="A17">
        <v>0.9</v>
      </c>
      <c r="B17">
        <f t="shared" si="0"/>
        <v>9.9999999999999978E-2</v>
      </c>
      <c r="C17">
        <f t="shared" si="1"/>
        <v>1.8</v>
      </c>
      <c r="D17">
        <f t="shared" si="2"/>
        <v>3.6</v>
      </c>
      <c r="F17">
        <f t="shared" si="3"/>
        <v>3.6</v>
      </c>
      <c r="G17">
        <f t="shared" si="3"/>
        <v>1.4399999999999997</v>
      </c>
      <c r="I17">
        <f t="shared" si="4"/>
        <v>7.1990100000000004</v>
      </c>
      <c r="J17">
        <f t="shared" si="4"/>
        <v>-2.5919999999999996</v>
      </c>
    </row>
    <row r="18" spans="1:10" x14ac:dyDescent="0.25">
      <c r="A18">
        <v>1</v>
      </c>
      <c r="B18">
        <f t="shared" si="0"/>
        <v>0</v>
      </c>
      <c r="C18">
        <f t="shared" si="1"/>
        <v>2</v>
      </c>
      <c r="D18">
        <f t="shared" si="2"/>
        <v>4</v>
      </c>
      <c r="F18">
        <f t="shared" si="3"/>
        <v>4</v>
      </c>
      <c r="G18">
        <f t="shared" si="3"/>
        <v>0</v>
      </c>
      <c r="I18">
        <f t="shared" si="4"/>
        <v>8</v>
      </c>
      <c r="J18">
        <f t="shared" si="4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Basic Parabola</vt:lpstr>
      <vt:lpstr>Sine Wave</vt:lpstr>
      <vt:lpstr>Physics</vt:lpstr>
      <vt:lpstr>Bezier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 D. Smith</dc:creator>
  <cp:lastModifiedBy>Levi D. Smith</cp:lastModifiedBy>
  <dcterms:created xsi:type="dcterms:W3CDTF">2022-07-10T02:38:34Z</dcterms:created>
  <dcterms:modified xsi:type="dcterms:W3CDTF">2022-07-19T04:47:33Z</dcterms:modified>
</cp:coreProperties>
</file>